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42" documentId="13_ncr:1_{F6CB121F-512D-4AA6-A0C1-0FB36C537598}" xr6:coauthVersionLast="47" xr6:coauthVersionMax="47" xr10:uidLastSave="{143096BF-3B7F-44A5-9CFE-A751370B5F72}"/>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<sst xmlns="http://schemas.openxmlformats.org/spreadsheetml/2006/main" count="179025" uniqueCount="39105">
  <si>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</si>
  <si>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</si>
  <si>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</si>
  <si>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</si>
  <si>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</si>
  <si>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</si>
  <si>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</si>
  <si>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</si>
  <si>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</si>
  <si>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</si>
  <si>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</si>
  <si>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</si>
  <si>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</si>
  <si>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</si>
  <si>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</si>
  <si>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</si>
  <si>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</si>
  <si>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</si>
  <si>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</si>
  <si>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</si>
  <si>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</si>
  <si>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</si>
  <si>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</si>
  <si>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</si>
  <si>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</si>
  <si>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</si>
  <si>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</si>
  <si>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</si>
  <si>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</si>
  <si>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</si>
  <si>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</si>
  <si>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</si>
  <si>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</si>
  <si>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</si>
  <si>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</si>
  <si>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</si>
  <si>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</si>
  <si>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</si>
  <si>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</si>
  <si>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</si>
  <si>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</si>
  <si>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</si>
  <si>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</si>
  <si>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</si>
  <si>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</si>
  <si>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</si>
  <si>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</si>
  <si>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</si>
  <si>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</si>
  <si>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</si>
  <si>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</si>
  <si>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</si>
  <si>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</si>
  <si>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</si>
  <si>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</si>
  <si>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</si>
  <si>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</si>
  <si>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</si>
  <si>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</si>
  <si>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</si>
  <si>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</si>
  <si>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</si>
  <si>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</si>
  <si>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</si>
  <si>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</si>
  <si>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</si>
  <si>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</si>
  <si>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</si>
  <si>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</si>
  <si>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</si>
  <si>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</si>
  <si>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</si>
  <si>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</si>
  <si>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</si>
  <si>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</si>
  <si>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</si>
  <si>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</si>
  <si>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</si>
  <si>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</si>
  <si>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</si>
  <si>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</si>
  <si>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</si>
  <si>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</si>
  <si>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</si>
  <si>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</si>
  <si>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</si>
  <si>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</si>
  <si>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</si>
  <si>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</si>
  <si>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</si>
  <si>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</si>
  <si>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</si>
  <si>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</si>
  <si>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</si>
  <si>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</si>
  <si>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</si>
  <si>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</si>
  <si>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</si>
  <si>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</si>
  <si>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</si>
  <si>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</si>
  <si>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</si>
  <si>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</si>
  <si>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</si>
  <si>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</si>
  <si>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</si>
  <si>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</si>
  <si>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</si>
  <si>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</si>
  <si>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</si>
  <si>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</si>
  <si>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</si>
  <si>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</si>
  <si>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</si>
  <si>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</si>
  <si>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</si>
  <si>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</si>
  <si>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</si>
  <si>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</si>
  <si>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</si>
  <si>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</si>
  <si>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</si>
  <si>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</si>
  <si>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</si>
  <si>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</si>
  <si>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</si>
  <si>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</si>
  <si>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</si>
  <si>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</si>
  <si>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</si>
  <si>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</si>
  <si>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</si>
  <si>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</si>
  <si>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</si>
  <si>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</si>
  <si>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</si>
  <si>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</si>
  <si>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</si>
  <si>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</si>
  <si>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</si>
  <si>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</si>
  <si>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</si>
  <si>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</si>
  <si>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</si>
  <si>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</si>
  <si>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</si>
  <si>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</si>
  <si>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</si>
  <si>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</si>
  <si>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</si>
  <si>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</si>
  <si>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</si>
  <si>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</si>
  <si>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</si>
  <si>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</si>
  <si>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</si>
  <si>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</si>
  <si>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</si>
  <si>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</si>
  <si>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</si>
  <si>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</si>
  <si>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</si>
  <si>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</si>
  <si>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</si>
  <si>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</si>
  <si>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</si>
  <si>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</si>
  <si>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</si>
  <si>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</si>
  <si>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</si>
  <si>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</si>
  <si>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</si>
  <si>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</si>
  <si>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</si>
  <si>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</si>
  <si>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</si>
  <si>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</si>
  <si>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</si>
  <si>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</si>
  <si>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</si>
  <si>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</si>
  <si>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</si>
  <si>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</si>
  <si>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</si>
  <si>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</si>
  <si>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</si>
  <si>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</si>
  <si>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</si>
  <si>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</si>
  <si>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</si>
  <si>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</si>
  <si>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</si>
  <si>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</si>
  <si>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</si>
  <si>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</si>
  <si>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</si>
  <si>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</si>
  <si>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</si>
  <si>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</si>
  <si>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</si>
  <si>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</si>
  <si>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</si>
  <si>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</si>
  <si>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</si>
  <si>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</si>
  <si>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</si>
  <si>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</si>
  <si>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</si>
  <si>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</si>
  <si>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</si>
  <si>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</si>
  <si>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</si>
  <si>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</si>
  <si>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</si>
  <si>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</si>
  <si>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</si>
  <si>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</si>
  <si>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</si>
  <si>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</si>
  <si>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</si>
  <si>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</si>
  <si>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</si>
  <si>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</si>
  <si>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</si>
  <si>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</si>
  <si>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</si>
  <si>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</si>
  <si>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</si>
  <si>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</si>
  <si>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</si>
  <si>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</si>
  <si>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</si>
  <si>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</si>
  <si>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</si>
  <si>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</si>
  <si>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</si>
  <si>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</si>
  <si>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</si>
  <si>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</si>
  <si>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</si>
  <si>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</si>
  <si>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</si>
  <si>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</si>
  <si>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</si>
  <si>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</si>
  <si>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</si>
  <si>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</si>
  <si>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</si>
  <si>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</si>
  <si>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</si>
  <si>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</si>
  <si>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</si>
  <si>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</si>
  <si>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</si>
  <si>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</si>
  <si>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</si>
  <si>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</si>
  <si>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</si>
  <si>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</si>
  <si>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</si>
  <si>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</si>
  <si>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</si>
  <si>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</si>
  <si>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</si>
  <si>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</si>
  <si>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</si>
  <si>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</si>
  <si>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</si>
  <si>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</si>
  <si>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</si>
  <si>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</si>
  <si>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</si>
  <si>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</si>
  <si>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</si>
  <si>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</si>
  <si>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</si>
  <si>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</si>
  <si>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</si>
  <si>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</si>
  <si>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</si>
  <si>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</si>
  <si>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</si>
  <si>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</si>
  <si>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</si>
  <si>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</si>
  <si>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</si>
  <si>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</si>
  <si>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</si>
  <si>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</si>
  <si>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</si>
  <si>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</si>
  <si>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</si>
  <si>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</si>
  <si>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</si>
  <si>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</si>
  <si>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</si>
  <si>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</si>
  <si>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</si>
  <si>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</si>
  <si>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</si>
  <si>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</si>
  <si>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</si>
  <si>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</si>
  <si>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</si>
  <si>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</si>
  <si>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</si>
  <si>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</si>
  <si>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</si>
  <si>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</si>
  <si>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</si>
  <si>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</si>
  <si>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</si>
  <si>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</si>
  <si>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</si>
  <si>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</si>
  <si>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</si>
  <si>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</si>
  <si>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</si>
  <si>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</si>
  <si>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</si>
  <si>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</si>
  <si>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</si>
  <si>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</si>
  <si>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</si>
  <si>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</si>
  <si>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</si>
  <si>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</si>
  <si>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</si>
  <si>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</si>
  <si>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</si>
  <si>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</si>
  <si>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</si>
  <si>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</si>
  <si>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</si>
  <si>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</si>
  <si>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</si>
  <si>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</si>
  <si>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</si>
  <si>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</si>
  <si>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</si>
  <si>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</si>
  <si>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</si>
  <si>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</si>
  <si>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</si>
  <si>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</si>
  <si>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</si>
  <si>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</si>
  <si>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</si>
  <si>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</si>
  <si>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</si>
  <si>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</si>
  <si>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</si>
  <si>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</si>
  <si>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</si>
  <si>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</si>
  <si>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</si>
  <si>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</si>
  <si>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</si>
  <si>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</si>
  <si>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</si>
  <si>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</si>
  <si>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</si>
  <si>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</si>
  <si>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</si>
  <si>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</si>
  <si>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</si>
  <si>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</si>
  <si>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</si>
  <si>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</si>
  <si>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</si>
  <si>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</si>
  <si>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</si>
  <si>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</si>
  <si>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</si>
  <si>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</si>
  <si>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</si>
  <si>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</si>
  <si>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</si>
  <si>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</si>
  <si>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</si>
  <si>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</si>
  <si>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</si>
  <si>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</si>
  <si>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</si>
  <si>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</si>
  <si>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</si>
  <si>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</si>
  <si>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</si>
  <si>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</si>
  <si>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</si>
  <si>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</si>
  <si>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</si>
  <si>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</si>
  <si>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</si>
  <si>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</si>
  <si>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</si>
  <si>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</si>
  <si>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</si>
  <si>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</si>
  <si>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</si>
  <si>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</si>
  <si>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</si>
  <si>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</si>
  <si>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</si>
  <si>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</si>
  <si>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</si>
  <si>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</si>
  <si>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</si>
  <si>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</si>
  <si>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</si>
  <si>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</si>
  <si>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</si>
  <si>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</si>
  <si>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</si>
  <si>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</si>
  <si>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</si>
  <si>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</si>
  <si>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</si>
  <si>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</si>
  <si>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</si>
  <si>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</si>
  <si>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</si>
  <si>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</si>
  <si>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</si>
  <si>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</si>
  <si>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</si>
  <si>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</si>
  <si>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</si>
  <si>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</si>
  <si>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</si>
  <si>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</si>
  <si>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</si>
  <si>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</si>
  <si>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</si>
  <si>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</si>
  <si>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</si>
  <si>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</si>
  <si>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</si>
  <si>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</si>
  <si>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</si>
  <si>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</si>
  <si>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</si>
  <si>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</si>
  <si>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</si>
  <si>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</si>
  <si>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</si>
  <si>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</si>
  <si>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</si>
  <si>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</si>
  <si>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</si>
  <si>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</si>
  <si>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</si>
  <si>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</si>
  <si>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</si>
  <si>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</si>
  <si>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</si>
  <si>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</si>
  <si>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</si>
  <si>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</si>
  <si>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</si>
  <si>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</si>
  <si>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</si>
  <si>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</si>
  <si>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</si>
  <si>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</si>
  <si>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</si>
  <si>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</si>
  <si>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</si>
  <si>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</si>
  <si>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</si>
  <si>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</si>
  <si>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</si>
  <si>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</si>
  <si>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</si>
  <si>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</si>
  <si>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</si>
  <si>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</si>
  <si>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</si>
  <si>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</si>
  <si>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</si>
  <si>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</si>
  <si>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</si>
  <si>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</si>
  <si>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</si>
  <si>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</si>
  <si>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</si>
  <si>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</si>
  <si>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</si>
  <si>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</si>
  <si>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</si>
  <si>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</si>
  <si>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</si>
  <si>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</si>
  <si>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</si>
  <si>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</si>
  <si>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</si>
  <si>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</si>
  <si>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</si>
  <si>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</si>
  <si>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</si>
  <si>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</si>
  <si>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</si>
  <si>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</si>
  <si>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</si>
  <si>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</si>
  <si>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</si>
  <si>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</si>
  <si>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</si>
  <si>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</si>
  <si>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</si>
  <si>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</si>
  <si>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</si>
  <si>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</si>
  <si>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</si>
  <si>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</si>
  <si>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</si>
  <si>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</si>
  <si>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</si>
  <si>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</si>
  <si>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</si>
  <si>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</si>
  <si>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</si>
  <si>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</si>
  <si>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</si>
  <si>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</si>
  <si>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</si>
  <si>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</si>
  <si>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</si>
  <si>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</si>
  <si>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</si>
  <si>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</si>
  <si>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</si>
  <si>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</si>
  <si>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</si>
  <si>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</si>
  <si>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</si>
  <si>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</si>
  <si>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</si>
  <si>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</si>
  <si>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</si>
  <si>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</si>
  <si>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</si>
  <si>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</si>
  <si>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</si>
  <si>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</si>
  <si>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</si>
  <si>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</si>
  <si>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</si>
  <si>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</si>
  <si>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</si>
  <si>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</si>
  <si>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</si>
  <si>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</si>
  <si>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</si>
  <si>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</si>
  <si>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</si>
  <si>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</si>
  <si>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</si>
  <si>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</si>
  <si>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</si>
  <si>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</si>
  <si>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</si>
  <si>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</si>
  <si>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</si>
  <si>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</si>
  <si>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</si>
  <si>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</si>
  <si>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</si>
  <si>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</si>
  <si>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</si>
  <si>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</si>
  <si>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</si>
  <si>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</si>
  <si>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</si>
  <si>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</si>
  <si>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</si>
  <si>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</si>
  <si>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</si>
  <si>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</si>
  <si>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</si>
  <si>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</si>
  <si>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</si>
  <si>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</si>
  <si>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</si>
  <si>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</si>
  <si>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</si>
  <si>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</si>
  <si>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</si>
  <si>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</si>
  <si>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</si>
  <si>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</si>
  <si>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</si>
  <si>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</si>
  <si>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</si>
  <si>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</si>
  <si>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</si>
  <si>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</si>
  <si>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</si>
  <si>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</si>
  <si>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</si>
  <si>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</si>
  <si>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</si>
  <si>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</si>
  <si>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</si>
  <si>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</si>
  <si>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</si>
  <si>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</si>
  <si>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</si>
  <si>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</si>
  <si>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</si>
  <si>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</si>
  <si>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</si>
  <si>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</si>
  <si>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</si>
  <si>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</si>
  <si>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</si>
  <si>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</si>
  <si>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</si>
  <si>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</si>
  <si>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</si>
  <si>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</si>
  <si>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</si>
  <si>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</si>
  <si>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</si>
  <si>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</si>
  <si>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</si>
  <si>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</si>
  <si>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</si>
  <si>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</si>
  <si>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</si>
  <si>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</si>
  <si>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</si>
  <si>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</si>
  <si>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</si>
  <si>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</si>
  <si>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</si>
  <si>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</si>
  <si>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</si>
  <si>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</si>
  <si>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</si>
  <si>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</si>
  <si>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</si>
  <si>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</si>
  <si>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</si>
  <si>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</si>
  <si>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</si>
  <si>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</si>
  <si>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</si>
  <si>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</si>
  <si>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</si>
  <si>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</si>
  <si>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</si>
  <si>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</si>
  <si>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</si>
  <si>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</si>
  <si>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</si>
  <si>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</si>
  <si>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</si>
  <si>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</si>
  <si>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</si>
  <si>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</si>
  <si>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</si>
  <si>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</si>
  <si>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</si>
  <si>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</si>
  <si>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</si>
  <si>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</si>
  <si>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</si>
  <si>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</si>
  <si>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</si>
  <si>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</si>
  <si>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</si>
  <si>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</si>
  <si>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</si>
  <si>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</si>
  <si>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</si>
  <si>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</si>
  <si>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</si>
  <si>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</si>
  <si>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</si>
  <si>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</si>
  <si>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</si>
  <si>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</si>
  <si>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</si>
  <si>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</si>
  <si>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</si>
  <si>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</si>
  <si>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</si>
  <si>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</si>
  <si>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</si>
  <si>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</si>
  <si>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</si>
  <si>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</si>
  <si>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</si>
  <si>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</si>
  <si>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</si>
  <si>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</si>
  <si>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</si>
  <si>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</si>
  <si>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</si>
  <si>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</si>
  <si>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</si>
  <si>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</si>
  <si>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</si>
  <si>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</si>
  <si>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</si>
  <si>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</si>
  <si>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</si>
  <si>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</si>
  <si>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</si>
  <si>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</si>
  <si>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</si>
  <si>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</si>
  <si>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</si>
  <si>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</si>
  <si>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</si>
  <si>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</si>
  <si>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</si>
  <si>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</si>
  <si>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</si>
  <si>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</si>
  <si>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</si>
  <si>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</si>
  <si>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</si>
  <si>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</si>
  <si>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</si>
  <si>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</si>
  <si>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</si>
  <si>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</si>
  <si>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</si>
  <si>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</si>
  <si>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</si>
  <si>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</si>
  <si>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</si>
  <si>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</si>
  <si>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</si>
  <si>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</si>
  <si>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</si>
  <si>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</si>
  <si>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</si>
  <si>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</si>
  <si>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</si>
  <si>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</si>
  <si>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</si>
  <si>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</si>
  <si>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</si>
  <si>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</si>
  <si>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</si>
  <si>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</si>
  <si>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</si>
  <si>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</si>
  <si>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</si>
  <si>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</si>
  <si>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</si>
  <si>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</si>
  <si>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</si>
  <si>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</si>
  <si>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</si>
  <si>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</si>
  <si>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</si>
  <si>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</si>
  <si>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</si>
  <si>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</si>
  <si>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</si>
  <si>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</si>
  <si>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</si>
  <si>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</si>
  <si>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</si>
  <si>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</si>
  <si>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</si>
  <si>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</si>
  <si>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</si>
  <si>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</si>
  <si>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</si>
  <si>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</si>
  <si>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</si>
  <si>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</si>
  <si>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</si>
  <si>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</si>
  <si>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</si>
  <si>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</si>
  <si>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</si>
  <si>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</si>
  <si>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</si>
  <si>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</si>
  <si>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</si>
  <si>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</si>
  <si>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</si>
  <si>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</si>
  <si>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</si>
  <si>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</si>
  <si>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</si>
  <si>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</si>
  <si>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</si>
  <si>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</si>
  <si>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</si>
  <si>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</si>
  <si>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</si>
  <si>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</si>
  <si>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</si>
  <si>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</si>
  <si>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</si>
  <si>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</si>
  <si>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</si>
  <si>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</si>
  <si>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</si>
  <si>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</si>
  <si>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</si>
  <si>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</si>
  <si>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</si>
  <si>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</si>
  <si>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</si>
  <si>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</si>
  <si>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</si>
  <si>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</si>
  <si>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</si>
  <si>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</si>
  <si>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</si>
  <si>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</si>
  <si>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</si>
  <si>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</si>
  <si>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</si>
  <si>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</si>
  <si>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</si>
  <si>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</si>
  <si>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</si>
  <si>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</si>
  <si>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</si>
  <si>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</si>
  <si>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</si>
  <si>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</si>
  <si>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</si>
  <si>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</si>
  <si>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</si>
  <si>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</si>
  <si>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</si>
  <si>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</si>
  <si>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</si>
  <si>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</si>
  <si>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</si>
  <si>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</si>
  <si>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</si>
  <si>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</si>
  <si>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</si>
  <si>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</si>
  <si>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</si>
  <si>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</si>
  <si>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</si>
  <si>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</si>
  <si>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</si>
  <si>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</si>
  <si>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</si>
  <si>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</si>
  <si>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</si>
  <si>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</si>
  <si>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</si>
  <si>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</si>
  <si>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</si>
  <si>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</si>
  <si>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</si>
  <si>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</si>
  <si>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</si>
  <si>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</si>
  <si>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</si>
  <si>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</si>
  <si>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</si>
  <si>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</si>
  <si>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</si>
  <si>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</si>
  <si>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</si>
  <si>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</si>
  <si>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</si>
  <si>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</si>
  <si>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</si>
  <si>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</si>
  <si>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</si>
  <si>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</si>
  <si>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</si>
  <si>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</si>
  <si>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</si>
  <si>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</si>
  <si>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</si>
  <si>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</si>
  <si>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</si>
  <si>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</si>
  <si>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</si>
  <si>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</si>
  <si>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</si>
  <si>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</si>
  <si>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</si>
  <si>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</si>
  <si>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</si>
  <si>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</si>
  <si>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</si>
  <si>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</si>
  <si>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</si>
  <si>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</si>
  <si>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</si>
  <si>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</si>
  <si>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</si>
  <si>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</si>
  <si>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</si>
  <si>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</si>
  <si>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</si>
  <si>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</si>
  <si>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</si>
  <si>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</si>
  <si>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</si>
  <si>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</si>
  <si>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</si>
  <si>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</si>
  <si>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</si>
  <si>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</si>
  <si>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</si>
  <si>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</si>
  <si>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</si>
  <si>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</si>
  <si>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</si>
  <si>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</si>
  <si>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</si>
  <si>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</si>
  <si>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</si>
  <si>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</si>
  <si>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</si>
  <si>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</si>
  <si>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</si>
  <si>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</si>
  <si>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</si>
  <si>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</si>
  <si>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</si>
  <si>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</si>
  <si>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</si>
  <si>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</si>
  <si>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</si>
  <si>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</si>
  <si>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</si>
  <si>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</si>
  <si>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</si>
  <si>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</si>
  <si>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</si>
  <si>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</si>
  <si>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</si>
  <si>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</si>
  <si>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</si>
  <si>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</si>
  <si>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</si>
  <si>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</si>
  <si>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</si>
  <si>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</si>
  <si>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</si>
  <si>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</si>
  <si>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</si>
  <si>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</si>
  <si>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</si>
  <si>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</si>
  <si>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</si>
  <si>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</si>
  <si>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</si>
  <si>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</si>
  <si>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</si>
  <si>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</si>
  <si>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</si>
  <si>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</si>
  <si>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</si>
  <si>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</si>
  <si>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</si>
  <si>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</si>
  <si>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</si>
  <si>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</si>
  <si>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</si>
  <si>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</si>
  <si>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</si>
  <si>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</si>
  <si>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</si>
  <si>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</si>
  <si>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</si>
  <si>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</si>
  <si>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</si>
  <si>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</si>
  <si>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</si>
  <si>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</si>
  <si>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</si>
  <si>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</si>
  <si>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</si>
  <si>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</si>
  <si>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</si>
  <si>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</si>
  <si>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</si>
  <si>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</si>
  <si>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</si>
  <si>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</si>
  <si>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</si>
  <si>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</si>
  <si>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</si>
  <si>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</si>
  <si>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</si>
  <si>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</si>
  <si>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</si>
  <si>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</si>
  <si>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</si>
  <si>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</si>
  <si>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</si>
  <si>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</si>
  <si>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</si>
  <si>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</si>
  <si>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</si>
  <si>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</si>
  <si>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</si>
  <si>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</si>
  <si>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</si>
  <si>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</si>
  <si>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</si>
  <si>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</si>
  <si>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</si>
  <si>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</si>
  <si>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</si>
  <si>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</si>
  <si>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</si>
  <si>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</si>
  <si>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</si>
  <si>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</si>
  <si>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</si>
  <si>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</si>
  <si>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</si>
  <si>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</si>
  <si>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</si>
  <si>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</si>
  <si>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</si>
  <si>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</si>
  <si>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</si>
  <si>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</si>
  <si>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</si>
  <si>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</si>
  <si>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</si>
  <si>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</si>
  <si>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</si>
  <si>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</si>
  <si>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</si>
  <si>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</si>
  <si>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</si>
  <si>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</si>
  <si>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</si>
  <si>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</si>
  <si>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</si>
  <si>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</si>
  <si>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</si>
  <si>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</si>
  <si>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</si>
  <si>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</si>
  <si>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</si>
  <si>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</si>
  <si>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</si>
  <si>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</si>
  <si>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</si>
  <si>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</si>
  <si>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</si>
  <si>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</si>
  <si>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</si>
  <si>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</si>
  <si>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</si>
  <si>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</si>
  <si>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</si>
  <si>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</si>
  <si>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</si>
  <si>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</si>
  <si>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</si>
  <si>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</si>
  <si>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</si>
  <si>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</si>
  <si>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</si>
  <si>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</si>
  <si>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</si>
  <si>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</si>
  <si>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</si>
  <si>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</si>
  <si>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</si>
  <si>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</si>
  <si>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</si>
  <si>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</si>
  <si>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</si>
  <si>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</si>
  <si>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</si>
  <si>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</si>
  <si>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</si>
  <si>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</si>
  <si>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</si>
  <si>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</si>
  <si>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</si>
  <si>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</si>
  <si>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</si>
  <si>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</si>
  <si>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</si>
  <si>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</si>
  <si>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</si>
  <si>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</si>
  <si>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</si>
  <si>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</si>
  <si>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</si>
  <si>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</si>
  <si>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</si>
  <si>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</si>
  <si>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</si>
  <si>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</si>
  <si>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</si>
  <si>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</si>
  <si>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</si>
  <si>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</si>
  <si>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</si>
  <si>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</si>
  <si>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</si>
  <si>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</si>
  <si>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</si>
  <si>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</si>
  <si>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</si>
  <si>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</si>
  <si>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</si>
  <si>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</si>
  <si>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</si>
  <si>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</si>
  <si>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</si>
  <si>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</si>
  <si>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</si>
  <si>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</si>
  <si>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</si>
  <si>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</si>
  <si>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</si>
  <si>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</si>
  <si>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</si>
  <si>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</si>
  <si>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</si>
  <si>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</si>
  <si>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</si>
  <si>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</si>
  <si>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</si>
  <si>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</si>
  <si>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</si>
  <si>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</si>
  <si>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</si>
  <si>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</si>
  <si>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</si>
  <si>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</si>
  <si>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</si>
  <si>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</si>
  <si>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</si>
  <si>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</si>
  <si>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</si>
  <si>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</si>
  <si>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</si>
  <si>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</si>
  <si>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</si>
  <si>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</si>
  <si>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</si>
  <si>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</si>
  <si>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</si>
  <si>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</si>
  <si>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</si>
  <si>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</si>
  <si>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</si>
  <si>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</si>
  <si>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</si>
  <si>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</si>
  <si>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</si>
  <si>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</si>
  <si>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</si>
  <si>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</si>
  <si>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</si>
  <si>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</si>
  <si>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</si>
  <si>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</si>
  <si>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</si>
  <si>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</si>
  <si>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</si>
  <si>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</si>
  <si>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</si>
  <si>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</si>
  <si>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</si>
  <si>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</si>
  <si>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</si>
  <si>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</si>
  <si>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</si>
  <si>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</si>
  <si>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</si>
  <si>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</si>
  <si>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</si>
  <si>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</si>
  <si>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</si>
  <si>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</si>
  <si>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</si>
  <si>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</si>
  <si>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</si>
  <si>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</si>
  <si>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</si>
  <si>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</si>
  <si>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</si>
  <si>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</si>
  <si>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</si>
  <si>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</si>
  <si>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</si>
  <si>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</si>
  <si>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</si>
  <si>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</si>
  <si>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</si>
  <si>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</si>
  <si>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</si>
  <si>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</si>
  <si>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</si>
  <si>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</si>
  <si>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</si>
  <si>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</si>
  <si>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</si>
  <si>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</si>
  <si>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</si>
  <si>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</si>
  <si>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</si>
  <si>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</si>
  <si>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</si>
  <si>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</si>
  <si>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</si>
  <si>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</si>
  <si>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</si>
  <si>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</si>
  <si>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</si>
  <si>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</si>
  <si>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</si>
  <si>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</si>
  <si>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</si>
  <si>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</si>
  <si>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</si>
  <si>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</si>
  <si>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</si>
  <si>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</si>
  <si>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</si>
  <si>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</si>
  <si>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</si>
  <si>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</si>
  <si>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</si>
  <si>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</si>
  <si>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</si>
  <si>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</si>
  <si>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</si>
  <si>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</si>
  <si>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</si>
  <si>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</si>
  <si>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</si>
  <si>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</si>
  <si>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</si>
  <si>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</si>
  <si>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</si>
  <si>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</si>
  <si>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</si>
  <si>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</si>
  <si>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</si>
  <si>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</si>
  <si>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</si>
  <si>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</si>
  <si>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</si>
  <si>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</si>
  <si>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</si>
  <si>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</si>
  <si>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</si>
  <si>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</si>
  <si>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</si>
  <si>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</si>
  <si>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</si>
  <si>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</si>
  <si>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</si>
  <si>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</si>
  <si>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</si>
  <si>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</si>
  <si>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</si>
  <si>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</si>
  <si>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</si>
  <si>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</si>
  <si>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</si>
  <si>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</si>
  <si>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</si>
  <si>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</si>
  <si>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</si>
  <si>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</si>
  <si>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</si>
  <si>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</si>
  <si>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</si>
  <si>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</si>
  <si>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</si>
  <si>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</si>
  <si>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</si>
  <si>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</si>
  <si>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</si>
  <si>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</si>
  <si>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</si>
  <si>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</si>
  <si>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</si>
  <si>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</si>
  <si>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</si>
  <si>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</si>
  <si>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</si>
  <si>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</si>
  <si>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</si>
  <si>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</si>
  <si>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</si>
  <si>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</si>
  <si>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</si>
  <si>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</si>
  <si>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</si>
  <si>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</si>
  <si>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</si>
  <si>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</si>
  <si>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</si>
  <si>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</si>
  <si>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</si>
  <si>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</si>
  <si>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</si>
  <si>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</si>
  <si>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</si>
  <si>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</si>
  <si>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</si>
  <si>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</si>
  <si>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</si>
  <si>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</si>
  <si>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</si>
  <si>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</si>
  <si>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</si>
  <si>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</si>
  <si>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</si>
  <si>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</si>
  <si>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</si>
  <si>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</si>
  <si>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</si>
  <si>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</si>
  <si>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</si>
  <si>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</si>
  <si>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</si>
  <si>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</si>
  <si>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</si>
  <si>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</si>
  <si>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</si>
  <si>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</si>
  <si>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</si>
  <si>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</si>
  <si>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</si>
  <si>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</si>
  <si>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</si>
  <si>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</si>
  <si>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</si>
  <si>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</si>
  <si>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</si>
  <si>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</si>
  <si>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</si>
  <si>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</si>
  <si>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</si>
  <si>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</si>
  <si>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</si>
  <si>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</si>
  <si>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</si>
  <si>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</si>
  <si>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</si>
  <si>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</si>
  <si>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</si>
  <si>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</si>
  <si>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</si>
  <si>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</si>
  <si>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</si>
  <si>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</si>
  <si>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</si>
  <si>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</si>
  <si>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</si>
  <si>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</si>
  <si>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</si>
  <si>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</si>
  <si>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</si>
  <si>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</si>
  <si>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</si>
  <si>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</si>
  <si>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</si>
  <si>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</si>
  <si>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</si>
  <si>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</si>
  <si>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</si>
  <si>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</si>
  <si>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</si>
  <si>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</si>
  <si>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</si>
  <si>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</si>
  <si>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</si>
  <si>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</si>
  <si>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</si>
  <si>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</si>
  <si>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</si>
  <si>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</si>
  <si>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</si>
  <si>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</si>
  <si>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</si>
  <si>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</si>
  <si>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</si>
  <si>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</si>
  <si>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</si>
  <si>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</si>
  <si>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</si>
  <si>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</si>
  <si>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</si>
  <si>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</si>
  <si>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</si>
  <si>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</si>
  <si>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</si>
  <si>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</si>
  <si>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</si>
  <si>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</si>
  <si>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</si>
  <si>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</si>
  <si>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</si>
  <si>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</si>
  <si>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</si>
  <si>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</si>
  <si>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</si>
  <si>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</si>
  <si>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</si>
  <si>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</si>
  <si>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</si>
  <si>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</si>
  <si>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</si>
  <si>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</si>
  <si>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</si>
  <si>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</si>
  <si>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</si>
  <si>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</si>
  <si>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</si>
  <si>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</si>
  <si>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</si>
  <si>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</si>
  <si>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</si>
  <si>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</si>
  <si>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</si>
  <si>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</si>
  <si>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</si>
  <si>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</si>
  <si>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</si>
  <si>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</si>
  <si>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</si>
  <si>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</si>
  <si>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</si>
  <si>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</si>
  <si>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</si>
  <si>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</si>
  <si>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</si>
  <si>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</si>
  <si>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</si>
  <si>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</si>
  <si>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</si>
  <si>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</si>
  <si>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</si>
  <si>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</si>
  <si>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</si>
  <si>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</si>
  <si>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</si>
  <si>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</si>
  <si>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</si>
  <si>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</si>
  <si>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</si>
  <si>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</si>
  <si>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</si>
  <si>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</si>
  <si>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</si>
  <si>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</si>
  <si>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</si>
  <si>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</si>
  <si>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</si>
  <si>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</si>
  <si>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</si>
  <si>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</si>
  <si>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</si>
  <si>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</si>
  <si>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</si>
  <si>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</si>
  <si>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</si>
  <si>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</si>
  <si>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</si>
  <si>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</si>
  <si>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</si>
  <si>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</si>
  <si>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</si>
  <si>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</si>
  <si>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</si>
  <si>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</si>
  <si>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</si>
  <si>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</si>
  <si>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</si>
  <si>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</si>
  <si>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</si>
  <si>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</si>
  <si>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</si>
  <si>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</si>
  <si>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</si>
  <si>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</si>
  <si>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</si>
  <si>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</si>
  <si>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</si>
  <si>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</si>
  <si>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</si>
  <si>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</si>
  <si>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</si>
  <si>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</si>
  <si>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</si>
  <si>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</si>
  <si>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</si>
  <si>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</si>
  <si>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</si>
  <si>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</si>
  <si>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</si>
  <si>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</si>
  <si>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</si>
  <si>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</si>
  <si>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</si>
  <si>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</si>
  <si>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</si>
  <si>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</si>
  <si>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</si>
  <si>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</si>
  <si>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</si>
  <si>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</si>
  <si>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</si>
  <si>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</si>
  <si>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</si>
  <si>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</si>
  <si>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</si>
  <si>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</si>
  <si>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</si>
  <si>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</si>
  <si>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</si>
  <si>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</si>
  <si>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</si>
  <si>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</si>
  <si>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</si>
  <si>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</si>
  <si>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</si>
  <si>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</si>
  <si>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</si>
  <si>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</si>
  <si>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</si>
  <si>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</si>
  <si>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</si>
  <si>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</si>
  <si>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</si>
  <si>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</si>
  <si>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</si>
  <si>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</si>
  <si>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</si>
  <si>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</si>
  <si>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</si>
  <si>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</si>
  <si>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</si>
  <si>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</si>
  <si>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</si>
  <si>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</si>
  <si>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</si>
  <si>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</si>
  <si>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</si>
  <si>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</si>
  <si>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</si>
  <si>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</si>
  <si>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</si>
  <si>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</si>
  <si>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</si>
  <si>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</si>
  <si>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</si>
  <si>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</si>
  <si>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</si>
  <si>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</si>
  <si>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</si>
  <si>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</si>
  <si>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</si>
  <si>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</si>
  <si>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</si>
  <si>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</si>
  <si>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</si>
  <si>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</si>
  <si>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</si>
  <si>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</si>
  <si>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</si>
  <si>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</si>
  <si>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</si>
  <si>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</si>
  <si>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</si>
  <si>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</si>
  <si>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</si>
  <si>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</si>
  <si>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</si>
  <si>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</si>
  <si>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</si>
  <si>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</si>
  <si>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</si>
  <si>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</si>
  <si>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</si>
  <si>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</si>
  <si>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</si>
  <si>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</si>
  <si>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</si>
  <si>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</si>
  <si>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</si>
  <si>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</si>
  <si>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</si>
  <si>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</si>
  <si>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</si>
  <si>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</si>
  <si>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</si>
  <si>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</si>
  <si>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</si>
  <si>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</si>
  <si>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</si>
  <si>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</si>
  <si>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</si>
  <si>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</si>
  <si>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</si>
  <si>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</si>
  <si>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</si>
  <si>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</si>
  <si>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</si>
  <si>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</si>
  <si>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</si>
  <si>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</si>
  <si>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</si>
  <si>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</si>
  <si>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</si>
  <si>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</si>
  <si>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</si>
  <si>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</si>
  <si>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</si>
  <si>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</si>
  <si>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</si>
  <si>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</si>
  <si>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</si>
  <si>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</si>
  <si>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</si>
  <si>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</si>
  <si>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</si>
  <si>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</si>
  <si>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</si>
  <si>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</si>
  <si>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</si>
  <si>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</si>
  <si>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</si>
  <si>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</si>
  <si>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</si>
  <si>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</si>
  <si>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</si>
  <si>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</si>
  <si>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</si>
  <si>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</si>
  <si>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</si>
  <si>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</si>
  <si>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</si>
  <si>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</si>
  <si>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</si>
  <si>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</si>
  <si>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</si>
  <si>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</si>
  <si>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</si>
  <si>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</si>
  <si>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</si>
  <si>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</si>
  <si>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</si>
  <si>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</si>
  <si>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</si>
  <si>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</si>
  <si>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</si>
  <si>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</si>
  <si>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</si>
  <si>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</si>
  <si>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</si>
  <si>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</si>
  <si>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</si>
  <si>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</si>
  <si>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</si>
  <si>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</si>
  <si>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</si>
  <si>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</si>
  <si>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</si>
  <si>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</si>
  <si>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</si>
  <si>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</si>
  <si>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</si>
  <si>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</si>
  <si>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</si>
  <si>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</si>
  <si>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</si>
  <si>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</si>
  <si>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</si>
  <si>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</si>
  <si>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</si>
  <si>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</si>
  <si>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</si>
  <si>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</si>
  <si>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</si>
  <si>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</si>
  <si>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</si>
  <si>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</si>
  <si>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</si>
  <si>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</si>
  <si>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</si>
  <si>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</si>
  <si>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</si>
  <si>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</si>
  <si>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</si>
  <si>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</si>
  <si>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</si>
  <si>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</si>
  <si>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</si>
  <si>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</si>
  <si>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</si>
  <si>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</si>
  <si>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</si>
  <si>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</si>
  <si>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</si>
  <si>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</si>
  <si>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</si>
  <si>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</si>
  <si>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</si>
  <si>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</si>
  <si>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</si>
  <si>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</si>
  <si>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</si>
  <si>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</si>
  <si>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</si>
  <si>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</si>
  <si>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</si>
  <si>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</si>
  <si>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</si>
  <si>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</si>
  <si>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</si>
  <si>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</si>
  <si>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</si>
  <si>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</si>
  <si>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</si>
  <si>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</si>
  <si>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</si>
  <si>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</si>
  <si>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</si>
  <si>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</si>
  <si>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</si>
  <si>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</si>
  <si>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</si>
  <si>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</si>
  <si>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</si>
  <si>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</si>
  <si>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</si>
  <si>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</si>
  <si>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</si>
  <si>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</si>
  <si>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</si>
  <si>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</si>
  <si>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</si>
  <si>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</si>
  <si>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</si>
  <si>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</si>
  <si>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</si>
  <si>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</si>
  <si>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</si>
  <si>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</si>
  <si>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</si>
  <si>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</si>
  <si>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</si>
  <si>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</si>
  <si>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</si>
  <si>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</si>
  <si>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</si>
  <si>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</si>
  <si>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</si>
  <si>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</si>
  <si>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</si>
  <si>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</si>
  <si>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</si>
  <si>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</si>
  <si>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</si>
  <si>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</si>
  <si>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</si>
  <si>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</si>
  <si>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</si>
  <si>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</si>
  <si>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</si>
  <si>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</si>
  <si>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</si>
  <si>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</si>
  <si>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</si>
  <si>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</si>
  <si>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</si>
  <si>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</si>
  <si>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</si>
  <si>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</si>
  <si>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</si>
  <si>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</si>
  <si>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</si>
  <si>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</si>
  <si>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</si>
  <si>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</si>
  <si>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</si>
  <si>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</si>
  <si>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</si>
  <si>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</si>
  <si>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</si>
  <si>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</si>
  <si>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</si>
  <si>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</si>
  <si>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</si>
  <si>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</si>
  <si>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</si>
  <si>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</si>
  <si>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</si>
  <si>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</si>
  <si>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</si>
  <si>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</si>
  <si>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</si>
  <si>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</si>
  <si>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</si>
  <si>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</si>
  <si>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</si>
  <si>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</si>
  <si>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</si>
  <si>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</si>
  <si>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</si>
  <si>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</si>
  <si>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</si>
  <si>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</si>
  <si>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</si>
  <si>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</si>
  <si>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</si>
  <si>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</si>
  <si>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</si>
  <si>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</si>
  <si>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</si>
  <si>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</si>
  <si>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</si>
  <si>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</si>
  <si>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</si>
  <si>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</si>
  <si>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</si>
  <si>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</si>
  <si>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</si>
  <si>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</si>
  <si>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</si>
  <si>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</si>
  <si>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</si>
  <si>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</si>
  <si>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</si>
  <si>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</si>
  <si>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</si>
  <si>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</si>
  <si>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</si>
  <si>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</si>
  <si>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</si>
  <si>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</si>
  <si>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</si>
  <si>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</si>
  <si>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</si>
  <si>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</si>
  <si>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</si>
  <si>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</si>
  <si>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</si>
  <si>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</si>
  <si>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</si>
  <si>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</si>
  <si>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</si>
  <si>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</si>
  <si>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</si>
  <si>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</si>
  <si>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</si>
  <si>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</si>
  <si>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</si>
  <si>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</si>
  <si>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</si>
  <si>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</si>
  <si>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</si>
  <si>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</si>
  <si>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</si>
  <si>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</si>
  <si>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</si>
  <si>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</si>
  <si>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</si>
  <si>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</si>
  <si>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</si>
  <si>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</si>
  <si>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</si>
  <si>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</si>
  <si>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</si>
  <si>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</si>
  <si>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</si>
  <si>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</si>
  <si>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</si>
  <si>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</si>
  <si>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</si>
  <si>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</si>
  <si>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</si>
  <si>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</si>
  <si>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</si>
  <si>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</si>
  <si>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</si>
  <si>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</si>
  <si>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</si>
  <si>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</si>
  <si>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</si>
  <si>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</si>
  <si>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</si>
  <si>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</si>
  <si>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</si>
  <si>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</si>
  <si>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</si>
  <si>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</si>
  <si>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</si>
  <si>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</si>
  <si>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</si>
  <si>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</si>
  <si>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</si>
  <si>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</si>
  <si>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</si>
  <si>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</si>
  <si>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</si>
  <si>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</si>
  <si>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</si>
  <si>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</si>
  <si>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</si>
  <si>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</si>
  <si>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</si>
  <si>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</si>
  <si>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</si>
  <si>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</si>
  <si>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</si>
  <si>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</si>
  <si>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</si>
  <si>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</si>
  <si>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</si>
  <si>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</si>
  <si>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</si>
  <si>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</si>
  <si>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</si>
  <si>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</si>
  <si>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</si>
  <si>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</si>
  <si>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</si>
  <si>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</si>
  <si>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</si>
  <si>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</si>
  <si>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</si>
  <si>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</si>
  <si>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</si>
  <si>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</si>
  <si>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</si>
  <si>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</si>
  <si>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</si>
  <si>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</si>
  <si>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</si>
  <si>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</si>
  <si>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</si>
  <si>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</si>
  <si>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</si>
  <si>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</si>
  <si>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</si>
  <si>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</si>
  <si>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</si>
  <si>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</si>
  <si>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</si>
  <si>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</si>
  <si>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</si>
  <si>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</si>
  <si>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</si>
  <si>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</si>
  <si>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</si>
  <si>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</si>
  <si>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</si>
  <si>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</si>
  <si>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</si>
  <si>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</si>
  <si>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</si>
  <si>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</si>
  <si>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</si>
  <si>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</si>
  <si>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</si>
  <si>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</si>
  <si>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</si>
  <si>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</si>
  <si>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</si>
  <si>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</si>
  <si>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</si>
  <si>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</si>
  <si>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</si>
  <si>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</si>
  <si>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</si>
  <si>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</si>
  <si>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</si>
  <si>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</si>
  <si>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</si>
  <si>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</si>
  <si>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</si>
  <si>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</si>
  <si>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</si>
  <si>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</si>
  <si>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</si>
  <si>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</si>
  <si>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</si>
  <si>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</si>
  <si>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</si>
  <si>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</si>
  <si>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</si>
  <si>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</si>
  <si>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</si>
  <si>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</si>
  <si>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</si>
  <si>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</si>
  <si>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</si>
  <si>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</si>
  <si>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</si>
  <si>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</si>
  <si>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</si>
  <si>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</si>
  <si>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</si>
  <si>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</si>
  <si>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</si>
  <si>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</si>
  <si>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</si>
  <si>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</si>
  <si>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</si>
  <si>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</si>
  <si>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</si>
  <si>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</si>
  <si>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</si>
  <si>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</si>
  <si>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</si>
  <si>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</si>
  <si>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</si>
  <si>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</si>
  <si>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</si>
  <si>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</si>
  <si>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</si>
  <si>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</si>
  <si>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</si>
  <si>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</si>
  <si>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</si>
  <si>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</si>
  <si>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</si>
  <si>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</si>
  <si>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</si>
  <si>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</si>
  <si>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</si>
  <si>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</si>
  <si>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</si>
  <si>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</si>
  <si>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</si>
  <si>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</si>
  <si>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</si>
  <si>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</si>
  <si>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</si>
  <si>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</si>
  <si>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</si>
  <si>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</si>
  <si>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</si>
  <si>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</si>
  <si>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</si>
  <si>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</si>
  <si>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</si>
  <si>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</si>
  <si>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</si>
  <si>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</si>
  <si>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</si>
  <si>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</si>
  <si>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</si>
  <si>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</si>
  <si>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</si>
  <si>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</si>
  <si>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</si>
  <si>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</si>
  <si>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</si>
  <si>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</si>
  <si>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</si>
  <si>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</si>
  <si>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</si>
  <si>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</si>
  <si>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</si>
  <si>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</si>
  <si>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</si>
  <si>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</si>
  <si>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</si>
  <si>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</si>
  <si>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</si>
  <si>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</si>
  <si>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</si>
  <si>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</si>
  <si>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</si>
  <si>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</si>
  <si>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</si>
  <si>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</si>
  <si>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</si>
  <si>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</si>
  <si>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</si>
  <si>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</si>
  <si>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</si>
  <si>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</si>
  <si>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</si>
  <si>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</si>
  <si>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</si>
  <si>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</si>
  <si>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</si>
  <si>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</si>
  <si>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</si>
  <si>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</si>
  <si>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</si>
  <si>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</si>
  <si>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</si>
  <si>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</si>
  <si>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</si>
  <si>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</si>
  <si>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</si>
  <si>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</si>
  <si>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</si>
  <si>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</si>
  <si>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</si>
  <si>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</si>
  <si>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</si>
  <si>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</si>
  <si>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</si>
  <si>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</si>
  <si>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</si>
  <si>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</si>
  <si>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</si>
  <si>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</si>
  <si>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</si>
  <si>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</si>
  <si>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</si>
  <si>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</si>
  <si>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</si>
  <si>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</si>
  <si>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</si>
  <si>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</si>
  <si>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</si>
  <si>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</si>
  <si>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</si>
  <si>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</si>
  <si>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</si>
  <si>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</si>
  <si>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</si>
  <si>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</si>
  <si>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</si>
  <si>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</si>
  <si>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</si>
  <si>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</si>
  <si>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</si>
  <si>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</si>
  <si>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</si>
  <si>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</si>
  <si>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</si>
  <si>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</si>
  <si>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</si>
  <si>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</si>
  <si>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</si>
  <si>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</si>
  <si>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</si>
  <si>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</si>
  <si>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</si>
  <si>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</si>
  <si>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</si>
  <si>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</si>
  <si>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</si>
  <si>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</si>
  <si>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</si>
  <si>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</si>
  <si>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</si>
  <si>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</si>
  <si>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</si>
  <si>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</si>
  <si>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</si>
  <si>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</si>
  <si>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</si>
  <si>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</si>
  <si>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</si>
  <si>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</si>
  <si>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</si>
  <si>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</si>
  <si>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</si>
  <si>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</si>
  <si>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</si>
  <si>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</si>
  <si>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</si>
  <si>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</si>
  <si>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</si>
  <si>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</si>
  <si>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</si>
  <si>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</si>
  <si>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</si>
  <si>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</si>
  <si>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</si>
  <si>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</si>
  <si>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</si>
  <si>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</si>
  <si>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</si>
  <si>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</si>
  <si>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</si>
  <si>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</si>
  <si>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</si>
  <si>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</si>
  <si>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</si>
  <si>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</si>
  <si>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</si>
  <si>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</si>
  <si>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</si>
  <si>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</si>
  <si>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</si>
  <si>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</si>
  <si>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</si>
  <si>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</si>
  <si>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</si>
  <si>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</si>
  <si>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</si>
  <si>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</si>
  <si>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</si>
  <si>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</si>
  <si>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</si>
  <si>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</si>
  <si>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</si>
  <si>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</si>
  <si>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</si>
  <si>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</si>
  <si>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</si>
  <si>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</si>
  <si>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</si>
  <si>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</si>
  <si>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</si>
  <si>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</si>
  <si>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</si>
  <si>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</si>
  <si>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</si>
  <si>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</si>
  <si>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</si>
  <si>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</si>
  <si>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</si>
  <si>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</si>
  <si>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</si>
  <si>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</si>
  <si>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</si>
  <si>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</si>
  <si>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</si>
  <si>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</si>
  <si>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</si>
  <si>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</si>
  <si>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</si>
  <si>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</si>
  <si>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</si>
  <si>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</si>
  <si>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</si>
  <si>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</si>
  <si>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</si>
  <si>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</si>
  <si>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</si>
  <si>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</si>
  <si>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</si>
  <si>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</si>
  <si>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</si>
  <si>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</si>
  <si>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</si>
  <si>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</si>
  <si>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</si>
  <si>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</si>
  <si>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</si>
  <si>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</si>
  <si>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</si>
  <si>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</si>
  <si>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</si>
  <si>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</si>
  <si>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</si>
  <si>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</si>
  <si>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</si>
  <si>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</si>
  <si>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</si>
  <si>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</si>
  <si>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</si>
  <si>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</si>
  <si>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</si>
  <si>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</si>
  <si>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</si>
  <si>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</si>
  <si>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</si>
  <si>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</si>
  <si>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</si>
  <si>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</si>
  <si>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</si>
  <si>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</si>
  <si>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</si>
  <si>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</si>
  <si>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</si>
  <si>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</si>
  <si>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</si>
  <si>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</si>
  <si>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</si>
  <si>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</si>
  <si>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</si>
  <si>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</si>
  <si>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</si>
  <si>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</si>
  <si>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</si>
  <si>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</si>
  <si>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</si>
  <si>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</si>
  <si>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</si>
  <si>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</si>
  <si>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</si>
  <si>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</si>
  <si>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</si>
  <si>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</si>
  <si>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</si>
  <si>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</si>
  <si>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</si>
  <si>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</si>
  <si>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</si>
  <si>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</si>
  <si>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</si>
  <si>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</si>
  <si>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</si>
  <si>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</si>
  <si>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</si>
  <si>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</si>
  <si>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</si>
  <si>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</si>
  <si>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</si>
  <si>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</si>
  <si>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</si>
  <si>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</si>
  <si>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</si>
  <si>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</si>
  <si>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</si>
  <si>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</si>
  <si>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</si>
  <si>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</si>
  <si>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</si>
  <si>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</si>
  <si>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</si>
  <si>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</si>
  <si>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</si>
  <si>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</si>
  <si>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</si>
  <si>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</si>
  <si>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</si>
  <si>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</si>
  <si>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</si>
  <si>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</si>
  <si>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</si>
  <si>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</si>
  <si>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</si>
  <si>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</si>
  <si>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</si>
  <si>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</si>
  <si>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</si>
  <si>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</si>
  <si>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</si>
  <si>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</si>
  <si>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</si>
  <si>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</si>
  <si>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</si>
  <si>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</si>
  <si>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</si>
  <si>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</si>
  <si>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</si>
  <si>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</si>
  <si>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</si>
  <si>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</si>
  <si>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</si>
  <si>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</si>
  <si>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</si>
  <si>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</si>
  <si>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</si>
  <si>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</si>
  <si>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</si>
  <si>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</si>
  <si>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</si>
  <si>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</si>
  <si>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</si>
  <si>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</si>
  <si>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</si>
  <si>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</si>
  <si>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</si>
  <si>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</si>
  <si>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</si>
  <si>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</si>
  <si>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</si>
  <si>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</si>
  <si>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</si>
  <si>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</si>
  <si>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</si>
  <si>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</si>
  <si>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</si>
  <si>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</si>
  <si>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</si>
  <si>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</si>
  <si>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</si>
  <si>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</si>
  <si>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</si>
  <si>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</si>
  <si>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</si>
  <si>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</si>
  <si>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</si>
  <si>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</si>
  <si>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</si>
  <si>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</si>
  <si>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</si>
  <si>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</si>
  <si>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</si>
  <si>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</si>
  <si>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</si>
  <si>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</si>
  <si>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</si>
  <si>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</si>
  <si>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</si>
  <si>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</si>
  <si>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</si>
  <si>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</si>
  <si>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</si>
  <si>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</si>
  <si>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</si>
  <si>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</si>
  <si>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</si>
  <si>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</si>
  <si>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</si>
  <si>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</si>
  <si>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</si>
  <si>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</si>
  <si>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</si>
  <si>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</si>
  <si>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</si>
  <si>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</si>
  <si>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</si>
  <si>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</si>
  <si>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</si>
  <si>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</si>
  <si>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</si>
  <si>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</si>
  <si>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</si>
  <si>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</si>
  <si>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</si>
  <si>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</si>
  <si>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</si>
  <si>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</si>
  <si>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</si>
  <si>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</si>
  <si>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</si>
  <si>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</si>
  <si>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</si>
  <si>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</si>
  <si>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</si>
  <si>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</si>
  <si>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</si>
  <si>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</si>
  <si>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</si>
  <si>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</si>
  <si>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</si>
  <si>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</si>
  <si>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</si>
  <si>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</si>
  <si>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</si>
  <si>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</si>
  <si>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</si>
  <si>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</si>
  <si>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</si>
  <si>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</si>
  <si>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</si>
  <si>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</si>
  <si>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</si>
  <si>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</si>
  <si>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</si>
  <si>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</si>
  <si>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</si>
  <si>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</si>
  <si>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</si>
  <si>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</si>
  <si>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</si>
  <si>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</si>
  <si>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</si>
  <si>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</si>
  <si>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</si>
  <si>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</si>
  <si>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</si>
  <si>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</si>
  <si>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</si>
  <si>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</si>
  <si>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</si>
  <si>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</si>
  <si>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</si>
  <si>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</si>
  <si>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</si>
  <si>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</si>
  <si>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</si>
  <si>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</si>
  <si>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</si>
  <si>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</si>
  <si>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</si>
  <si>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</si>
  <si>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</si>
  <si>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</si>
  <si>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</si>
  <si>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</si>
  <si>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</si>
  <si>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</si>
  <si>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</si>
  <si>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</si>
  <si>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</si>
  <si>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</si>
  <si>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</si>
  <si>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</si>
  <si>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</si>
  <si>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</si>
  <si>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</si>
  <si>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</si>
  <si>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</si>
  <si>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</si>
  <si>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</si>
  <si>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</si>
  <si>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</si>
  <si>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</si>
  <si>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</si>
  <si>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</si>
  <si>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</si>
  <si>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</si>
  <si>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</si>
  <si>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</si>
  <si>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</si>
  <si>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</si>
  <si>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</si>
  <si>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</si>
  <si>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</si>
  <si>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</si>
  <si>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</si>
  <si>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</si>
  <si>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</si>
  <si>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</si>
  <si>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</si>
  <si>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</si>
  <si>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</si>
  <si>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</si>
  <si>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</si>
  <si>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</si>
  <si>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</si>
  <si>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</si>
  <si>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</si>
  <si>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</si>
  <si>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</si>
  <si>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</si>
  <si>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</si>
  <si>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</si>
  <si>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</si>
  <si>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</si>
  <si>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</si>
  <si>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</si>
  <si>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</si>
  <si>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</si>
  <si>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</si>
  <si>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</si>
  <si>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</si>
  <si>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</si>
  <si>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</si>
  <si>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</si>
  <si>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</si>
  <si>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</si>
  <si>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</si>
  <si>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</si>
  <si>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</si>
  <si>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</si>
  <si>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</si>
  <si>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</si>
  <si>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</si>
  <si>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</si>
  <si>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</si>
  <si>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</si>
  <si>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</si>
  <si>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</si>
  <si>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</si>
  <si>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</si>
  <si>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</si>
  <si>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</si>
  <si>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</si>
  <si>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</si>
  <si>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</si>
  <si>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</si>
  <si>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</si>
  <si>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</si>
  <si>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</si>
  <si>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</si>
  <si>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</si>
  <si>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</si>
  <si>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</si>
  <si>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</si>
  <si>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</si>
  <si>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</si>
  <si>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</si>
  <si>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</si>
  <si>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</si>
  <si>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</si>
  <si>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</si>
  <si>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</si>
  <si>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</si>
  <si>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</si>
  <si>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</si>
  <si>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</si>
  <si>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</si>
  <si>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</si>
  <si>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</si>
  <si>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</si>
  <si>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</si>
  <si>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</si>
  <si>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</si>
  <si>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</si>
  <si>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</si>
  <si>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</si>
  <si>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</si>
  <si>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</si>
  <si>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</si>
  <si>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</si>
  <si>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</si>
  <si>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</si>
  <si>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</si>
  <si>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</si>
  <si>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</si>
  <si>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</si>
  <si>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</si>
  <si>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</si>
  <si>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</si>
  <si>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</si>
  <si>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</si>
  <si>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</si>
  <si>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</si>
  <si>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</si>
  <si>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</si>
  <si>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</si>
  <si>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</si>
  <si>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</si>
  <si>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</si>
  <si>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</si>
  <si>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</si>
  <si>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</si>
  <si>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</si>
  <si>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</si>
  <si>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</si>
  <si>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</si>
  <si>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</si>
  <si>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</si>
  <si>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</si>
  <si>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</si>
  <si>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</si>
  <si>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</si>
  <si>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</si>
  <si>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</si>
  <si>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</si>
  <si>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</si>
  <si>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</si>
  <si>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</si>
  <si>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</si>
  <si>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</si>
  <si>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</si>
  <si>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</si>
  <si>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</si>
  <si>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</si>
  <si>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</si>
  <si>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</si>
  <si>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</si>
  <si>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</si>
  <si>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</si>
  <si>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</si>
  <si>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</si>
  <si>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</si>
  <si>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</si>
  <si>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</si>
  <si>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</si>
  <si>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</si>
  <si>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</si>
  <si>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</si>
  <si>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</si>
  <si>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</si>
  <si>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</si>
  <si>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</si>
  <si>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</si>
  <si>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</si>
  <si>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</si>
  <si>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</si>
  <si>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</si>
  <si>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</si>
  <si>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</si>
  <si>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</si>
  <si>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</si>
  <si>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</si>
  <si>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</si>
  <si>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</si>
  <si>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</si>
  <si>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</si>
  <si>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</si>
  <si>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</si>
  <si>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</si>
  <si>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</si>
  <si>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</si>
  <si>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</si>
  <si>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</si>
  <si>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</si>
  <si>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</si>
  <si>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</si>
  <si>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</si>
  <si>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</si>
  <si>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</si>
  <si>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</si>
  <si>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</si>
  <si>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</si>
  <si>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</si>
  <si>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</si>
  <si>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</si>
  <si>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</si>
  <si>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</si>
  <si>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</si>
  <si>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</si>
  <si>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</si>
  <si>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</si>
  <si>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</si>
  <si>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</si>
  <si>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</si>
  <si>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</si>
  <si>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</si>
  <si>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</si>
  <si>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</si>
  <si>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</si>
  <si>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</si>
  <si>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</si>
  <si>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</si>
  <si>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</si>
  <si>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</si>
  <si>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</si>
  <si>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</si>
  <si>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</si>
  <si>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</si>
  <si>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</si>
  <si>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</si>
  <si>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</si>
  <si>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</si>
  <si>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</si>
  <si>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</si>
  <si>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</si>
  <si>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</si>
  <si>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</si>
  <si>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</si>
  <si>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</si>
  <si>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</si>
  <si>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</si>
  <si>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</si>
  <si>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</si>
  <si>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</si>
  <si>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</si>
  <si>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</si>
  <si>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</si>
  <si>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</si>
  <si>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</si>
  <si>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</si>
  <si>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</si>
  <si>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</si>
  <si>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</si>
  <si>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</si>
  <si>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</si>
  <si>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</si>
  <si>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</si>
  <si>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</si>
  <si>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</si>
  <si>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</si>
  <si>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</si>
  <si>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</si>
  <si>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</si>
  <si>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</si>
  <si>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</si>
  <si>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</si>
  <si>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</si>
  <si>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</si>
  <si>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</si>
  <si>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</si>
  <si>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</si>
  <si>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</si>
  <si>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</si>
  <si>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</si>
  <si>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</si>
  <si>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</si>
  <si>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</si>
  <si>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</si>
  <si>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</si>
  <si>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</si>
  <si>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</si>
  <si>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</si>
  <si>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</si>
  <si>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</si>
  <si>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</si>
  <si>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</si>
  <si>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</si>
  <si>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</si>
  <si>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</si>
  <si>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</si>
  <si>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</si>
  <si>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</si>
  <si>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</si>
  <si>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</si>
  <si>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</si>
  <si>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</si>
  <si>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</si>
  <si>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</si>
  <si>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</si>
  <si>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</si>
  <si>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</si>
  <si>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</si>
  <si>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</si>
  <si>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</si>
  <si>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</si>
  <si>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</si>
  <si>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</si>
  <si>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</si>
  <si>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</si>
  <si>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</si>
  <si>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</si>
  <si>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</si>
  <si>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</si>
  <si>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</si>
  <si>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</si>
  <si>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</si>
  <si>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</si>
  <si>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</si>
  <si>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</si>
  <si>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</si>
  <si>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</si>
  <si>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</si>
  <si>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</si>
  <si>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</si>
  <si>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</si>
  <si>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</si>
  <si>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</si>
  <si>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</si>
  <si>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</si>
  <si>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</si>
  <si>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</si>
  <si>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</si>
  <si>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</si>
  <si>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</si>
  <si>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</si>
  <si>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</si>
  <si>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</si>
  <si>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</si>
  <si>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</si>
  <si>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</si>
  <si>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</si>
  <si>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</si>
  <si>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</si>
  <si>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</si>
  <si>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</si>
  <si>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</si>
  <si>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</si>
  <si>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</si>
  <si>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</si>
  <si>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</si>
  <si>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</si>
  <si>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</si>
  <si>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</si>
  <si>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</si>
  <si>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</si>
  <si>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</si>
  <si>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</si>
  <si>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</si>
  <si>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</si>
  <si>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</si>
  <si>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</si>
  <si>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</si>
  <si>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</si>
  <si>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</si>
  <si>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</si>
  <si>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</si>
  <si>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</si>
  <si>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</si>
  <si>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</si>
  <si>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</si>
  <si>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</si>
  <si>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</si>
  <si>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</si>
  <si>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</si>
  <si>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</si>
  <si>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</si>
  <si>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</si>
  <si>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</si>
  <si>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</si>
  <si>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</si>
  <si>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</si>
  <si>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</si>
  <si>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</si>
  <si>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</si>
  <si>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</si>
  <si>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</si>
  <si>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</si>
  <si>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</si>
  <si>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</si>
  <si>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</si>
  <si>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</si>
  <si>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</si>
  <si>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</si>
  <si>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</si>
  <si>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</si>
  <si>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</si>
  <si>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</si>
  <si>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</si>
  <si>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</si>
  <si>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</si>
  <si>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</si>
  <si>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</si>
  <si>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</si>
  <si>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</si>
  <si>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</si>
  <si>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</si>
  <si>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</si>
  <si>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</si>
  <si>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</si>
  <si>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</si>
  <si>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</si>
  <si>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</si>
  <si>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</si>
  <si>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</si>
  <si>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</si>
  <si>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</si>
  <si>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</si>
  <si>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</si>
  <si>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</si>
  <si>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</si>
  <si>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</si>
  <si>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</si>
  <si>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</si>
  <si>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</si>
  <si>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</si>
  <si>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</si>
  <si>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</si>
  <si>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</si>
  <si>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</si>
  <si>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</si>
  <si>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</si>
  <si>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</si>
  <si>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</si>
  <si>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</si>
  <si>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</si>
  <si>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</si>
  <si>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</si>
  <si>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</si>
  <si>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</si>
  <si>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</si>
  <si>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</si>
  <si>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</si>
  <si>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</si>
  <si>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</si>
  <si>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</si>
  <si>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</si>
  <si>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</si>
  <si>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</si>
  <si>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</si>
  <si>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</si>
  <si>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</si>
  <si>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</si>
  <si>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</si>
  <si>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</si>
  <si>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</si>
  <si>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</si>
  <si>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</si>
  <si>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</si>
  <si>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</si>
  <si>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</si>
  <si>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</si>
  <si>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</si>
  <si>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</si>
  <si>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</si>
  <si>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</si>
  <si>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</si>
  <si>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</si>
  <si>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</si>
  <si>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</si>
  <si>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</si>
  <si>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</si>
  <si>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</si>
  <si>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</si>
  <si>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</si>
  <si>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</si>
  <si>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</si>
  <si>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</si>
  <si>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</si>
  <si>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</si>
  <si>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</si>
  <si>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</si>
  <si>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</si>
  <si>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</si>
  <si>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</si>
  <si>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</si>
  <si>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</si>
  <si>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</si>
  <si>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</si>
  <si>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</si>
  <si>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</si>
  <si>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</si>
  <si>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</si>
  <si>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</si>
  <si>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</si>
  <si>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</si>
  <si>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</si>
  <si>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</si>
  <si>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</si>
  <si>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</si>
  <si>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</si>
  <si>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</si>
  <si>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</si>
  <si>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</si>
  <si>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</si>
  <si>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</si>
  <si>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</si>
  <si>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</si>
  <si>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</si>
  <si>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</si>
  <si>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</si>
  <si>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</si>
  <si>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</si>
  <si>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</si>
  <si>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</si>
  <si>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</si>
  <si>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</si>
  <si>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</si>
  <si>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</si>
  <si>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</si>
  <si>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</si>
  <si>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</si>
  <si>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</si>
  <si>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</si>
  <si>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</si>
  <si>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</si>
  <si>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</si>
  <si>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</si>
  <si>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</si>
  <si>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</si>
  <si>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</si>
  <si>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</si>
  <si>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</si>
  <si>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</si>
  <si>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</si>
  <si>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</si>
  <si>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</si>
  <si>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</si>
  <si>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</si>
  <si>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</si>
  <si>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</si>
  <si>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</si>
  <si>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</si>
  <si>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</si>
  <si>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</si>
  <si>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</si>
  <si>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</si>
  <si>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</si>
  <si>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</si>
  <si>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</si>
  <si>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</si>
  <si>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</si>
  <si>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</si>
  <si>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</si>
  <si>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</si>
  <si>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</si>
  <si>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</si>
  <si>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</si>
  <si>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</si>
  <si>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</si>
  <si>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</si>
  <si>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</si>
  <si>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</si>
  <si>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</si>
  <si>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</si>
  <si>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</si>
  <si>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</si>
  <si>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</si>
  <si>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</si>
  <si>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</si>
  <si>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</si>
  <si>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</si>
  <si>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</si>
  <si>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</si>
  <si>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</si>
  <si>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</si>
  <si>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</si>
  <si>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</si>
  <si>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</si>
  <si>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</si>
  <si>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</si>
  <si>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</si>
  <si>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</si>
  <si>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</si>
  <si>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</si>
  <si>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</si>
  <si>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</si>
  <si>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</si>
  <si>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</si>
  <si>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</si>
  <si>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</si>
  <si>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</si>
  <si>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</si>
  <si>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</si>
  <si>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</si>
  <si>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</si>
  <si>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</si>
  <si>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</si>
  <si>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</si>
  <si>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</si>
  <si>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</si>
  <si>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</si>
  <si>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</si>
  <si>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</si>
  <si>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</si>
  <si>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</si>
  <si>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</si>
  <si>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</si>
  <si>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</si>
  <si>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</si>
  <si>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</si>
  <si>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</si>
  <si>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</si>
  <si>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</si>
  <si>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</si>
  <si>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</si>
  <si>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</si>
  <si>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</si>
  <si>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</si>
  <si>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</si>
  <si>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</si>
  <si>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</si>
  <si>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</si>
  <si>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</si>
  <si>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</si>
  <si>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</si>
  <si>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</si>
  <si>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</si>
  <si>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</si>
  <si>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</si>
  <si>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</si>
  <si>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</si>
  <si>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</si>
  <si>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</si>
  <si>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</si>
  <si>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</si>
  <si>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</si>
  <si>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</si>
  <si>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</si>
  <si>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</si>
  <si>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</si>
  <si>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</si>
  <si>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</si>
  <si>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</si>
  <si>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</si>
  <si>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</si>
  <si>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</si>
  <si>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</si>
  <si>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</si>
  <si>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</si>
  <si>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</si>
  <si>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</si>
  <si>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</si>
  <si>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</si>
  <si>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</si>
  <si>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</si>
  <si>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</si>
  <si>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</si>
  <si>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</si>
  <si>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</si>
  <si>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</si>
  <si>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</si>
  <si>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</si>
  <si>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</si>
  <si>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</si>
  <si>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</si>
  <si>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</si>
  <si>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</si>
  <si>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</si>
  <si>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</si>
  <si>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</si>
  <si>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</si>
  <si>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</si>
  <si>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</si>
  <si>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</si>
  <si>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</si>
  <si>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</si>
  <si>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</si>
  <si>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</si>
  <si>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</si>
  <si>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</si>
  <si>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</si>
  <si>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</si>
  <si>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</si>
  <si>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</si>
  <si>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</si>
  <si>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</si>
  <si>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</si>
  <si>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</si>
  <si>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</si>
  <si>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</si>
  <si>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</si>
  <si>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</si>
  <si>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</si>
  <si>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</si>
  <si>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</si>
  <si>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</si>
  <si>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</si>
  <si>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</si>
  <si>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</si>
  <si>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</si>
  <si>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</si>
  <si>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</si>
  <si>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</si>
  <si>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</si>
  <si>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</si>
  <si>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</si>
  <si>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</si>
  <si>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</si>
  <si>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</si>
  <si>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</si>
  <si>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</si>
  <si>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</si>
  <si>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</si>
  <si>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</si>
  <si>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</si>
  <si>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</si>
  <si>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</si>
  <si>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</si>
  <si>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</si>
  <si>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</si>
  <si>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</si>
  <si>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</si>
  <si>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</si>
  <si>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</si>
  <si>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</si>
  <si>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</si>
  <si>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</si>
  <si>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</si>
  <si>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</si>
  <si>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</si>
  <si>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</si>
  <si>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</si>
  <si>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</si>
  <si>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</si>
  <si>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</si>
  <si>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</si>
  <si>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</si>
  <si>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</si>
  <si>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</si>
  <si>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</si>
  <si>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</si>
  <si>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</si>
  <si>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</si>
  <si>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</si>
  <si>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</si>
  <si>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</si>
  <si>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</si>
  <si>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</si>
  <si>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</si>
  <si>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</si>
  <si>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</si>
  <si>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</si>
  <si>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</si>
  <si>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</si>
  <si>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</si>
  <si>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</si>
  <si>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</si>
  <si>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</si>
  <si>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</si>
  <si>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</si>
  <si>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</si>
  <si>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</si>
  <si>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</si>
  <si>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</si>
  <si>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</si>
  <si>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</si>
  <si>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</si>
  <si>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</si>
  <si>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</si>
  <si>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</si>
  <si>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</si>
  <si>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</si>
  <si>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</si>
  <si>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</si>
  <si>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</si>
  <si>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</si>
  <si>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</si>
  <si>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</si>
  <si>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</si>
  <si>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</si>
  <si>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</si>
  <si>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</si>
  <si>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</si>
  <si>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</si>
  <si>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</si>
  <si>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</si>
  <si>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</si>
  <si>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</si>
  <si>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</si>
  <si>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</si>
  <si>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</si>
  <si>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</si>
  <si>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</si>
  <si>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</si>
  <si>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</si>
  <si>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</si>
  <si>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</si>
  <si>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</si>
  <si>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</si>
  <si>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</si>
  <si>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</si>
  <si>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</si>
  <si>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</si>
  <si>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</si>
  <si>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</si>
  <si>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</si>
  <si>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</si>
  <si>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</si>
  <si>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</si>
  <si>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</si>
  <si>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</si>
  <si>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</si>
  <si>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</si>
  <si>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</si>
  <si>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</si>
  <si>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</si>
  <si>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</si>
  <si>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</si>
  <si>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</si>
  <si>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</si>
  <si>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</si>
  <si>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</si>
  <si>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</si>
  <si>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</si>
  <si>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</si>
  <si>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</si>
  <si>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</si>
  <si>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</si>
  <si>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</si>
  <si>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</si>
  <si>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</si>
  <si>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</si>
  <si>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</si>
  <si>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</si>
  <si>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</si>
  <si>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</si>
  <si>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</si>
  <si>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</si>
  <si>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</si>
  <si>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</si>
  <si>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</si>
  <si>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</si>
  <si>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</si>
  <si>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</si>
  <si>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</si>
  <si>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</si>
  <si>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</si>
  <si>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</si>
  <si>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</si>
  <si>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</si>
  <si>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</si>
  <si>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</si>
  <si>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</si>
  <si>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</si>
  <si>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</si>
  <si>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</si>
  <si>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</si>
  <si>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</si>
  <si>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</si>
  <si>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</si>
  <si>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</si>
  <si>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</si>
  <si>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</si>
  <si>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</si>
  <si>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</si>
  <si>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</si>
  <si>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</si>
  <si>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</si>
  <si>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</si>
  <si>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</si>
  <si>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</si>
  <si>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</si>
  <si>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</si>
  <si>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</si>
  <si>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</si>
  <si>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</si>
  <si>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</si>
  <si>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</si>
  <si>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</si>
  <si>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</si>
  <si>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</si>
  <si>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</si>
  <si>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</si>
  <si>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</si>
  <si>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</si>
  <si>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</si>
  <si>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</si>
  <si>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</si>
  <si>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</si>
  <si>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</si>
  <si>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</si>
  <si>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</si>
  <si>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</si>
  <si>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</si>
  <si>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</si>
  <si>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</si>
  <si>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</si>
  <si>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</si>
  <si>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</si>
  <si>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</si>
  <si>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</si>
  <si>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</si>
  <si>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</si>
  <si>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</si>
  <si>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</si>
  <si>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</si>
  <si>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</si>
  <si>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</si>
  <si>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</si>
  <si>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</si>
  <si>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</si>
  <si>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</si>
  <si>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</si>
  <si>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</si>
  <si>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</si>
  <si>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</si>
  <si>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</si>
  <si>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</si>
  <si>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</si>
  <si>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</si>
  <si>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</si>
  <si>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</si>
  <si>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</si>
  <si>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</si>
  <si>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</si>
  <si>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</si>
  <si>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</si>
  <si>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</si>
  <si>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</si>
  <si>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</si>
  <si>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</si>
  <si>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</si>
  <si>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</si>
  <si>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</si>
  <si>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</si>
  <si>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</si>
  <si>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</si>
  <si>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</si>
  <si>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</si>
  <si>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</si>
  <si>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</si>
  <si>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</si>
  <si>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</si>
  <si>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</si>
  <si>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</si>
  <si>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</si>
  <si>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</si>
  <si>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</si>
  <si>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</si>
  <si>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</si>
  <si>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</si>
  <si>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</si>
  <si>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</si>
  <si>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</si>
  <si>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</si>
  <si>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</si>
  <si>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</si>
  <si>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</si>
  <si>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</si>
  <si>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</si>
  <si>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</si>
  <si>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</si>
  <si>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</si>
  <si>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</si>
  <si>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</si>
  <si>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</si>
  <si>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</si>
  <si>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</si>
  <si>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</si>
  <si>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</si>
  <si>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</si>
  <si>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</si>
  <si>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</si>
  <si>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</si>
  <si>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</si>
  <si>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</si>
  <si>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</si>
  <si>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</si>
  <si>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</si>
  <si>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</si>
  <si>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</si>
  <si>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</si>
  <si>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</si>
  <si>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</si>
  <si>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</si>
  <si>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</si>
  <si>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</si>
  <si>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</si>
  <si>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</si>
  <si>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</si>
  <si>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</si>
  <si>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</si>
  <si>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</si>
  <si>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</si>
  <si>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</si>
  <si>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</si>
  <si>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</si>
  <si>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</si>
  <si>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</si>
  <si>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</si>
  <si>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</si>
  <si>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</si>
  <si>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</si>
  <si>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</si>
  <si>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</si>
  <si>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</si>
  <si>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</si>
  <si>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</si>
  <si>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</si>
  <si>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</si>
  <si>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</si>
  <si>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</si>
  <si>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</si>
  <si>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</si>
  <si>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</si>
  <si>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</si>
  <si>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</si>
  <si>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</si>
  <si>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</si>
  <si>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</si>
  <si>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</si>
  <si>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</si>
  <si>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</si>
  <si>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</si>
  <si>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</si>
  <si>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</si>
  <si>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</si>
  <si>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</si>
  <si>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</si>
  <si>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</si>
  <si>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</si>
  <si>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</si>
  <si>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</si>
  <si>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</si>
  <si>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</si>
  <si>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</si>
  <si>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</si>
  <si>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</si>
  <si>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</si>
  <si>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</si>
  <si>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</si>
  <si>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</si>
  <si>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</si>
  <si>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</si>
  <si>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</si>
  <si>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</si>
  <si>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</si>
  <si>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</si>
  <si>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</si>
  <si>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</si>
  <si>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</si>
  <si>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</si>
  <si>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</si>
  <si>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</si>
  <si>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</si>
  <si>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</si>
  <si>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</si>
  <si>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</si>
  <si>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</si>
  <si>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</si>
  <si>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</si>
  <si>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</si>
  <si>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</si>
  <si>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</si>
  <si>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</si>
  <si>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</si>
  <si>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</si>
  <si>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</si>
  <si>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</si>
  <si>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</si>
  <si>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</si>
  <si>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</si>
  <si>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</si>
  <si>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</si>
  <si>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</si>
  <si>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</si>
  <si>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</si>
  <si>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</si>
  <si>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</si>
  <si>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</si>
  <si>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</si>
  <si>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</si>
  <si>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</si>
  <si>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</si>
  <si>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</si>
  <si>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</si>
  <si>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</si>
  <si>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</si>
  <si>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</si>
  <si>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</si>
  <si>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</si>
  <si>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</si>
  <si>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</si>
  <si>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</si>
  <si>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</si>
  <si>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</si>
  <si>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</si>
  <si>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</si>
  <si>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</si>
  <si>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</si>
  <si>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</si>
  <si>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</si>
  <si>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</si>
  <si>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</si>
  <si>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</si>
  <si>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</si>
  <si>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</si>
  <si>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</si>
  <si>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</si>
  <si>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</si>
  <si>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</si>
  <si>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</si>
  <si>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</si>
  <si>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</si>
  <si>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</si>
  <si>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</si>
  <si>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</si>
  <si>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</si>
  <si>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</si>
  <si>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</si>
  <si>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</si>
  <si>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</si>
  <si>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</si>
  <si>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</si>
  <si>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</si>
  <si>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</si>
  <si>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</si>
  <si>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</si>
  <si>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</si>
  <si>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</si>
  <si>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</si>
  <si>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</si>
  <si>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</si>
  <si>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</si>
  <si>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</si>
  <si>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</si>
  <si>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</si>
  <si>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</si>
  <si>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</si>
  <si>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</si>
  <si>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</si>
  <si>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</si>
  <si>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</si>
  <si>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</si>
  <si>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</si>
  <si>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</si>
  <si>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</si>
  <si>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</si>
  <si>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</si>
  <si>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</si>
  <si>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</si>
  <si>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</si>
  <si>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</si>
  <si>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</si>
  <si>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</si>
  <si>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</si>
  <si>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</si>
  <si>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</si>
  <si>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</si>
  <si>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</si>
  <si>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</si>
  <si>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</si>
  <si>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</si>
  <si>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</si>
  <si>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</si>
  <si>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</si>
  <si>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</si>
  <si>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</si>
  <si>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</si>
  <si>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</si>
  <si>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</si>
  <si>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</si>
  <si>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</si>
  <si>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</si>
  <si>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</si>
  <si>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</si>
  <si>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</si>
  <si>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</si>
  <si>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</si>
  <si>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</si>
  <si>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</si>
  <si>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</si>
  <si>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</si>
  <si>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</si>
  <si>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</si>
  <si>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</si>
  <si>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</si>
  <si>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</si>
  <si>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</si>
  <si>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</si>
  <si>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</si>
  <si>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</si>
  <si>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</si>
  <si>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</si>
  <si>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</si>
  <si>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</si>
  <si>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</si>
  <si>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</si>
  <si>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</si>
  <si>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</si>
  <si>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</si>
  <si>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</si>
  <si>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</si>
  <si>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</si>
  <si>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</si>
  <si>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</si>
  <si>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</si>
  <si>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</si>
  <si>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</si>
  <si>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</si>
  <si>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</si>
  <si>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</si>
  <si>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</si>
  <si>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</si>
  <si>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</si>
  <si>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</si>
  <si>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</si>
  <si>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</si>
  <si>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</si>
  <si>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</si>
  <si>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</si>
  <si>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</si>
  <si>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</si>
  <si>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</si>
  <si>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</si>
  <si>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</si>
  <si>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</si>
  <si>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</si>
  <si>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</si>
  <si>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</si>
  <si>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</si>
  <si>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</si>
  <si>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</si>
  <si>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</si>
  <si>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</si>
  <si>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</si>
  <si>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</si>
  <si>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</si>
  <si>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</si>
  <si>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</si>
  <si>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</si>
  <si>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</si>
  <si>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</si>
  <si>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</si>
  <si>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</si>
  <si>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</si>
  <si>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</si>
  <si>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</si>
  <si>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</si>
  <si>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</si>
  <si>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</si>
  <si>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</si>
  <si>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</si>
  <si>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</si>
  <si>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</si>
  <si>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</si>
  <si>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</si>
  <si>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</si>
  <si>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</si>
  <si>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</si>
  <si>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</si>
  <si>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</si>
  <si>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</si>
  <si>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</si>
  <si>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</si>
  <si>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</si>
  <si>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</si>
  <si>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</si>
  <si>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</si>
  <si>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</si>
  <si>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</si>
  <si>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</si>
  <si>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</si>
  <si>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</si>
  <si>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</si>
  <si>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</si>
  <si>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</si>
  <si>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</si>
  <si>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</si>
  <si>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</si>
  <si>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</si>
  <si>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</si>
  <si>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</si>
  <si>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</si>
  <si>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</si>
  <si>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</si>
  <si>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</si>
  <si>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</si>
  <si>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</si>
  <si>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</si>
  <si>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</si>
  <si>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</si>
  <si>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</si>
  <si>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</si>
  <si>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</si>
  <si>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</si>
  <si>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</si>
  <si>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</si>
  <si>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</si>
  <si>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</si>
  <si>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</si>
  <si>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</si>
  <si>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</si>
  <si>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</si>
  <si>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</si>
  <si>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</si>
  <si>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</si>
  <si>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</si>
  <si>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</si>
  <si>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</si>
  <si>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</si>
  <si>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</si>
  <si>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</si>
  <si>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</si>
  <si>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</si>
  <si>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</si>
  <si>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</si>
  <si>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</si>
  <si>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</si>
  <si>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</si>
  <si>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</si>
  <si>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</si>
  <si>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</si>
  <si>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</si>
  <si>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</si>
  <si>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</si>
  <si>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</si>
  <si>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</si>
  <si>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</si>
  <si>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</si>
  <si>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</si>
  <si>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</si>
  <si>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</si>
  <si>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</si>
  <si>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</si>
  <si>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</si>
  <si>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</si>
  <si>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</si>
  <si>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</si>
  <si>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</si>
  <si>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</si>
  <si>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</si>
  <si>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</si>
  <si>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</si>
  <si>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</si>
  <si>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</si>
  <si>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</si>
  <si>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</si>
  <si>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</si>
  <si>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</si>
  <si>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</si>
  <si>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</si>
  <si>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</si>
  <si>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</si>
  <si>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</si>
  <si>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</si>
  <si>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</si>
  <si>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</si>
  <si>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</si>
  <si>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</si>
  <si>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</si>
  <si>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</si>
  <si>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</si>
  <si>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</si>
  <si>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</si>
  <si>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</si>
  <si>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</si>
  <si>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</si>
  <si>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</si>
  <si>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</si>
  <si>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</si>
  <si>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</si>
  <si>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</si>
  <si>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</si>
  <si>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</si>
  <si>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</si>
  <si>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</si>
  <si>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</si>
  <si>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</si>
  <si>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</si>
  <si>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</si>
  <si>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</si>
  <si>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</si>
  <si>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</si>
  <si>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</si>
  <si>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</si>
  <si>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</si>
  <si>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</si>
  <si>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</si>
  <si>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</si>
  <si>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</si>
  <si>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</si>
  <si>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</si>
  <si>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</si>
  <si>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</si>
  <si>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</si>
  <si>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</si>
  <si>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</si>
  <si>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</si>
  <si>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</si>
  <si>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</si>
  <si>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</si>
  <si>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</si>
  <si>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</si>
  <si>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</si>
  <si>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</si>
  <si>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</si>
  <si>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</si>
  <si>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</si>
  <si>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</si>
  <si>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</si>
  <si>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</si>
  <si>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</si>
  <si>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</si>
  <si>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</si>
  <si>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</si>
  <si>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</si>
  <si>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</si>
  <si>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</si>
  <si>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</si>
  <si>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</si>
  <si>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</si>
  <si>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</si>
  <si>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</si>
  <si>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</si>
  <si>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</si>
  <si>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</si>
  <si>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</si>
  <si>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</si>
  <si>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</si>
  <si>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</si>
  <si>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</si>
  <si>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</si>
  <si>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</si>
  <si>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</si>
  <si>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</si>
  <si>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</si>
  <si>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</si>
  <si>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</si>
  <si>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</si>
  <si>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</si>
  <si>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</si>
  <si>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</si>
  <si>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</si>
  <si>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</si>
  <si>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</si>
  <si>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</si>
  <si>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</si>
  <si>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</si>
  <si>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</si>
  <si>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</si>
  <si>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</si>
  <si>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</si>
  <si>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</si>
  <si>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</si>
  <si>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</si>
  <si>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</si>
  <si>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</si>
  <si>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</si>
  <si>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</si>
  <si>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</si>
  <si>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</si>
  <si>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</si>
  <si>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</si>
  <si>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</si>
  <si>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</si>
  <si>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</si>
  <si>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</si>
  <si>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</si>
  <si>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</si>
  <si>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</si>
  <si>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</si>
  <si>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</si>
  <si>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</si>
  <si>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</si>
  <si>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</si>
  <si>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</si>
  <si>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</si>
  <si>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</si>
  <si>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</si>
  <si>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</si>
  <si>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</si>
  <si>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</si>
  <si>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</si>
  <si>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</si>
  <si>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</si>
  <si>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</si>
  <si>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</si>
  <si>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</si>
  <si>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</si>
  <si>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</si>
  <si>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</si>
  <si>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</si>
  <si>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</si>
  <si>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</si>
  <si>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</si>
  <si>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</si>
  <si>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</si>
  <si>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</si>
  <si>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</si>
  <si>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</si>
  <si>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</si>
  <si>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</si>
  <si>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</si>
  <si>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</si>
  <si>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</si>
  <si>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</si>
  <si>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</si>
  <si>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</si>
  <si>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</si>
  <si>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</si>
  <si>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</si>
  <si>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</si>
  <si>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</si>
  <si>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</si>
  <si>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</si>
  <si>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</si>
  <si>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</si>
  <si>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</si>
  <si>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</si>
  <si>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</si>
  <si>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</si>
  <si>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</si>
  <si>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</si>
  <si>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</si>
  <si>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</si>
  <si>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</si>
  <si>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</si>
  <si>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</si>
  <si>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</si>
  <si>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</si>
  <si>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</si>
  <si>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</si>
  <si>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</si>
  <si>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</si>
  <si>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</si>
  <si>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</si>
  <si>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</si>
  <si>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</si>
  <si>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</si>
  <si>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</si>
  <si>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</si>
  <si>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</si>
  <si>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</si>
  <si>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</si>
  <si>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</si>
  <si>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</si>
  <si>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</si>
  <si>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</si>
  <si>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</si>
  <si>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</si>
  <si>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</si>
  <si>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</si>
  <si>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</si>
  <si>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</si>
  <si>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</si>
  <si>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</si>
  <si>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</si>
  <si>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</si>
  <si>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</si>
  <si>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</si>
  <si>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</si>
  <si>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</si>
  <si>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</si>
  <si>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</si>
  <si>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</si>
  <si>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</si>
  <si>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</si>
  <si>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</si>
  <si>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</si>
  <si>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</si>
  <si>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</si>
  <si>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</si>
  <si>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</si>
  <si>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</si>
  <si>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</si>
  <si>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</si>
  <si>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</si>
  <si>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</si>
  <si>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</si>
  <si>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</si>
  <si>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</si>
  <si>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</si>
  <si>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</si>
  <si>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</si>
  <si>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</si>
  <si>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</si>
  <si>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</si>
  <si>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</si>
  <si>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</si>
  <si>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</si>
  <si>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</si>
  <si>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</si>
  <si>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</si>
  <si>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</si>
  <si>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</si>
  <si>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</si>
  <si>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</si>
  <si>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</si>
  <si>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</si>
  <si>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</si>
  <si>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</si>
  <si>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</si>
  <si>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</si>
  <si>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</si>
  <si>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</si>
  <si>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</si>
  <si>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</si>
  <si>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</si>
  <si>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</si>
  <si>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</si>
  <si>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</si>
  <si>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</si>
  <si>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</si>
  <si>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</si>
  <si>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</si>
  <si>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</si>
  <si>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</si>
  <si>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</si>
  <si>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</si>
  <si>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</si>
  <si>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</si>
  <si>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</si>
  <si>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</si>
  <si>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</si>
  <si>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</si>
  <si>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</si>
  <si>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</si>
  <si>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</si>
  <si>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</si>
  <si>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</si>
  <si>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</si>
  <si>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</si>
  <si>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</si>
  <si>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</si>
  <si>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</si>
  <si>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</si>
  <si>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</si>
  <si>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</si>
  <si>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</si>
  <si>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</si>
  <si>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</si>
  <si>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</si>
  <si>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</si>
  <si>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</si>
  <si>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</si>
  <si>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</si>
  <si>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</si>
  <si>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</si>
  <si>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</si>
  <si>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</si>
  <si>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</si>
  <si>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</si>
  <si>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</si>
  <si>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</si>
  <si>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</si>
  <si>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</si>
  <si>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</si>
  <si>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</si>
  <si>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</si>
  <si>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</si>
  <si>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</si>
  <si>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</si>
  <si>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</si>
  <si>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</si>
  <si>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</si>
  <si>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</si>
  <si>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</si>
  <si>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</si>
  <si>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</si>
  <si>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</si>
  <si>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</si>
  <si>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</si>
  <si>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</si>
  <si>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</si>
  <si>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</si>
  <si>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</si>
  <si>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</si>
  <si>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</si>
  <si>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</si>
  <si>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</si>
  <si>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</si>
  <si>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</si>
  <si>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</si>
  <si>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</si>
  <si>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</si>
  <si>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</si>
  <si>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</si>
  <si>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</si>
  <si>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</si>
  <si>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</si>
  <si>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</si>
  <si>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</si>
  <si>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</si>
  <si>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</si>
  <si>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</si>
  <si>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</si>
  <si>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</si>
  <si>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</si>
  <si>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</si>
  <si>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</si>
  <si>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</si>
  <si>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</si>
  <si>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</si>
  <si>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</si>
  <si>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</si>
  <si>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</si>
  <si>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</si>
  <si>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</si>
  <si>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</si>
  <si>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</si>
  <si>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</si>
  <si>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</si>
  <si>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</si>
  <si>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</si>
  <si>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</si>
  <si>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</si>
  <si>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</si>
  <si>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</si>
  <si>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</si>
  <si>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</si>
  <si>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</si>
  <si>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</si>
  <si>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</si>
  <si>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</si>
  <si>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</si>
  <si>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</si>
  <si>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</si>
  <si>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</si>
  <si>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</si>
  <si>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</si>
  <si>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</si>
  <si>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</si>
  <si>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</si>
  <si>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</si>
  <si>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</si>
  <si>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</si>
  <si>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</si>
  <si>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</si>
  <si>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</si>
  <si>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</si>
  <si>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</si>
  <si>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</si>
  <si>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</si>
  <si>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</si>
  <si>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</si>
  <si>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</si>
  <si>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</si>
  <si>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</si>
  <si>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</si>
  <si>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</si>
  <si>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</si>
  <si>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</si>
  <si>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</si>
  <si>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</si>
  <si>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</si>
  <si>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</si>
  <si>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</si>
  <si>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</si>
  <si>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</si>
  <si>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</si>
  <si>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</si>
  <si>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</si>
  <si>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</si>
  <si>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</si>
  <si>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</si>
  <si>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</si>
  <si>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</si>
  <si>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</si>
  <si>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</si>
  <si>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</si>
  <si>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</si>
  <si>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</si>
  <si>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</si>
  <si>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</si>
  <si>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</si>
  <si>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</si>
  <si>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</si>
  <si>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</si>
  <si>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</si>
  <si>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</si>
  <si>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</si>
  <si>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</si>
  <si>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</si>
  <si>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</si>
  <si>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</si>
  <si>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</si>
  <si>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</si>
  <si>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</si>
  <si>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</si>
  <si>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</si>
  <si>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</si>
  <si>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</si>
  <si>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</si>
  <si>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</si>
  <si>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</si>
  <si>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</si>
  <si>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</si>
  <si>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</si>
  <si>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</si>
  <si>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</si>
  <si>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</si>
  <si>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</si>
  <si>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</si>
  <si>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</si>
  <si>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</si>
  <si>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</si>
  <si>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</si>
  <si>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</si>
  <si>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</si>
  <si>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</si>
  <si>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</si>
  <si>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</si>
  <si>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</si>
  <si>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</si>
  <si>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</si>
  <si>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</si>
  <si>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</si>
  <si>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</si>
  <si>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</si>
  <si>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</si>
  <si>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</si>
  <si>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</si>
  <si>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</si>
  <si>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</si>
  <si>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</si>
  <si>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</si>
  <si>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</si>
  <si>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</si>
  <si>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</si>
  <si>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</si>
  <si>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</si>
  <si>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</si>
  <si>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</si>
  <si>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</si>
  <si>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</si>
  <si>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</si>
  <si>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</si>
  <si>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</si>
  <si>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</si>
  <si>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</si>
  <si>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</si>
  <si>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</si>
  <si>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</si>
  <si>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</si>
  <si>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</si>
  <si>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</si>
  <si>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</si>
  <si>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</si>
  <si>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</si>
  <si>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</si>
  <si>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</si>
  <si>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</si>
  <si>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</si>
  <si>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</si>
  <si>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</si>
  <si>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</si>
  <si>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</si>
  <si>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</si>
  <si>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</si>
  <si>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</si>
  <si>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</si>
  <si>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</si>
  <si>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</si>
  <si>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</si>
  <si>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</si>
  <si>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</si>
  <si>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</si>
  <si>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</si>
  <si>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</si>
  <si>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</si>
  <si>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</si>
  <si>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</si>
  <si>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</si>
  <si>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</si>
  <si>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</si>
  <si>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</si>
  <si>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</si>
  <si>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</si>
  <si>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</si>
  <si>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</si>
  <si>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</si>
  <si>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</si>
  <si>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</si>
  <si>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</si>
  <si>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</si>
  <si>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</si>
  <si>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</si>
  <si>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</si>
  <si>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</si>
  <si>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</si>
  <si>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</si>
  <si>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</si>
  <si>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</si>
  <si>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</si>
  <si>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</si>
  <si>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</si>
  <si>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</si>
  <si>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</si>
  <si>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</si>
  <si>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</si>
  <si>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</si>
  <si>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</si>
  <si>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</si>
  <si>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</si>
  <si>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</si>
  <si>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</si>
  <si>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</si>
  <si>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</si>
  <si>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</si>
  <si>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</si>
  <si>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</si>
  <si>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</si>
  <si>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</si>
  <si>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</si>
  <si>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</si>
  <si>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</si>
  <si>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</si>
  <si>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</si>
  <si>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</si>
  <si>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</si>
  <si>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</si>
  <si>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</si>
  <si>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</si>
  <si>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</si>
  <si>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</si>
  <si>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</si>
  <si>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</si>
  <si>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</si>
  <si>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</si>
  <si>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</si>
  <si>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</si>
  <si>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</si>
  <si>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</si>
  <si>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</si>
  <si>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</si>
  <si>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</si>
  <si>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</si>
  <si>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</si>
  <si>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</si>
  <si>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</si>
  <si>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</si>
  <si>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</si>
  <si>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</si>
  <si>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</si>
  <si>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</si>
  <si>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</si>
  <si>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</si>
  <si>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</si>
  <si>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</si>
  <si>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</si>
  <si>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</si>
  <si>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</si>
  <si>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</si>
  <si>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</si>
  <si>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</si>
  <si>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</si>
  <si>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</si>
  <si>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</si>
  <si>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</si>
  <si>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</si>
  <si>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</si>
  <si>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</si>
  <si>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</si>
  <si>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</si>
  <si>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</si>
  <si>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</si>
  <si>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</si>
  <si>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</si>
  <si>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</si>
  <si>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</si>
  <si>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</si>
  <si>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</si>
  <si>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</si>
  <si>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</si>
  <si>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</si>
  <si>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</si>
  <si>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</si>
  <si>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</si>
  <si>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</si>
  <si>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</si>
  <si>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</si>
  <si>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</si>
  <si>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</si>
  <si>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</si>
  <si>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</si>
  <si>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</si>
  <si>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</si>
  <si>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</si>
  <si>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</si>
  <si>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</si>
  <si>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</si>
  <si>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</si>
  <si>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</si>
  <si>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</si>
  <si>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</si>
  <si>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</si>
  <si>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</si>
  <si>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</si>
  <si>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</si>
  <si>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</si>
  <si>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</si>
  <si>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</si>
  <si>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</si>
  <si>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</si>
  <si>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</si>
  <si>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</si>
  <si>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</si>
  <si>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</si>
  <si>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</si>
  <si>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</si>
  <si>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</si>
  <si>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</si>
  <si>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</si>
  <si>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</si>
  <si>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</si>
  <si>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</si>
  <si>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</si>
  <si>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</si>
  <si>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</si>
  <si>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</si>
  <si>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</si>
  <si>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</si>
  <si>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</si>
  <si>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</si>
  <si>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</si>
  <si>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</si>
  <si>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</si>
  <si>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</si>
  <si>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</si>
  <si>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</si>
  <si>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</si>
  <si>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</si>
  <si>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</si>
  <si>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</si>
  <si>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</si>
  <si>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</si>
  <si>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</si>
  <si>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</si>
  <si>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</si>
  <si>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</si>
  <si>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</si>
  <si>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</si>
  <si>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</si>
  <si>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</si>
  <si>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</si>
  <si>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</si>
  <si>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</si>
  <si>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</si>
  <si>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</si>
  <si>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</si>
  <si>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</si>
  <si>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</si>
  <si>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</si>
  <si>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</si>
  <si>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</si>
  <si>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</si>
  <si>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</si>
  <si>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</si>
  <si>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</si>
  <si>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</si>
  <si>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</si>
  <si>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</si>
  <si>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</si>
  <si>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</si>
  <si>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</si>
  <si>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</si>
  <si>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</si>
  <si>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</si>
  <si>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</si>
  <si>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</si>
  <si>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</si>
  <si>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</si>
  <si>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</si>
  <si>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</si>
  <si>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</si>
  <si>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</si>
  <si>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</si>
  <si>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</si>
  <si>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</si>
  <si>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</si>
  <si>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</si>
  <si>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</si>
  <si>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</si>
  <si>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</si>
  <si>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</si>
  <si>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</si>
  <si>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</si>
  <si>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</si>
  <si>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</si>
  <si>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</si>
  <si>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</si>
  <si>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</si>
  <si>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</si>
  <si>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</si>
  <si>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</si>
  <si>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</si>
  <si>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</si>
  <si>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</si>
  <si>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</si>
  <si>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</si>
  <si>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</si>
  <si>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</si>
  <si>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</si>
  <si>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</si>
  <si>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</si>
  <si>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</si>
  <si>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</si>
  <si>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</si>
  <si>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</si>
  <si>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</si>
  <si>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</si>
  <si>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</si>
  <si>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</si>
  <si>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</si>
  <si>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</si>
  <si>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</si>
  <si>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</si>
  <si>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</si>
  <si>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</si>
  <si>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</si>
  <si>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</si>
  <si>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</si>
  <si>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</si>
  <si>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</si>
  <si>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</si>
  <si>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</si>
  <si>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</si>
  <si>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</si>
  <si>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</si>
  <si>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</si>
  <si>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</si>
  <si>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</si>
  <si>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</si>
  <si>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</si>
  <si>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</si>
  <si>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</si>
  <si>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</si>
  <si>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</si>
  <si>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</si>
  <si>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</si>
  <si>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</si>
  <si>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</si>
  <si>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</si>
  <si>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</si>
  <si>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</si>
  <si>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</si>
  <si>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</si>
  <si>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</si>
  <si>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</si>
  <si>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</si>
  <si>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</si>
  <si>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</si>
  <si>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</si>
  <si>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</si>
  <si>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</si>
  <si>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</si>
  <si>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</si>
  <si>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</si>
  <si>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</si>
  <si>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</si>
  <si>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</si>
  <si>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</si>
  <si>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</si>
  <si>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</si>
  <si>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</si>
  <si>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</si>
  <si>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</si>
  <si>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</si>
  <si>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</si>
  <si>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</si>
  <si>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</si>
  <si>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</si>
  <si>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</si>
  <si>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</si>
  <si>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</si>
  <si>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</si>
  <si>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</si>
  <si>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</si>
  <si>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</si>
  <si>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</si>
  <si>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</si>
  <si>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</si>
  <si>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</si>
  <si>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</si>
  <si>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</si>
  <si>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</si>
  <si>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</si>
  <si>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</si>
  <si>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</si>
  <si>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</si>
  <si>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</si>
  <si>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</si>
  <si>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</si>
  <si>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</si>
  <si>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</si>
  <si>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</si>
  <si>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</si>
  <si>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</si>
  <si>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</si>
  <si>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</si>
  <si>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</si>
  <si>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</si>
  <si>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</si>
  <si>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</si>
  <si>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</si>
  <si>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</si>
  <si>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</si>
  <si>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</si>
  <si>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</si>
  <si>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</si>
  <si>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</si>
  <si>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</si>
  <si>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</si>
  <si>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</si>
  <si>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</si>
  <si>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</si>
  <si>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</si>
  <si>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</si>
  <si>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</si>
  <si>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</si>
  <si>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</si>
  <si>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</si>
  <si>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</si>
  <si>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</si>
  <si>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</si>
  <si>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</si>
  <si>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</si>
  <si>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</si>
  <si>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</si>
  <si>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</si>
  <si>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</si>
  <si>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</si>
  <si>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</si>
  <si>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</si>
  <si>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</si>
  <si>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</si>
  <si>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</si>
  <si>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</si>
  <si>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</si>
  <si>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</si>
  <si>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</si>
  <si>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</si>
  <si>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</si>
  <si>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</si>
  <si>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</si>
  <si>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</si>
  <si>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</si>
  <si>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</si>
  <si>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</si>
  <si>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</si>
  <si>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</si>
  <si>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</si>
  <si>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</si>
  <si>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</si>
  <si>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</si>
  <si>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</si>
  <si>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</si>
  <si>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</si>
  <si>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</si>
  <si>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</si>
  <si>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</si>
  <si>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</si>
  <si>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</si>
  <si>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</si>
  <si>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</si>
  <si>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</si>
  <si>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</si>
  <si>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</si>
  <si>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</si>
  <si>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</si>
  <si>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</si>
  <si>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</si>
  <si>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</si>
  <si>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</si>
  <si>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</si>
  <si>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</si>
  <si>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</si>
  <si>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</si>
  <si>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</si>
  <si>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</si>
  <si>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</si>
  <si>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</si>
  <si>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</si>
  <si>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</si>
  <si>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</si>
  <si>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</si>
  <si>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</si>
  <si>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</si>
  <si>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</si>
  <si>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</si>
  <si>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</si>
  <si>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</si>
  <si>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</si>
  <si>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</si>
  <si>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</si>
  <si>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</si>
  <si>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</si>
  <si>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</si>
  <si>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</si>
  <si>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</si>
  <si>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</si>
  <si>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</si>
  <si>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</si>
  <si>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</si>
  <si>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</si>
  <si>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</si>
  <si>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</si>
  <si>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</si>
  <si>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</si>
  <si>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</si>
  <si>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</si>
  <si>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</si>
  <si>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</si>
  <si>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</si>
  <si>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</si>
  <si>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</si>
  <si>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</si>
  <si>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</si>
  <si>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</si>
  <si>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</si>
  <si>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</si>
  <si>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</si>
  <si>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</si>
  <si>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</si>
  <si>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</si>
  <si>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</si>
  <si>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</si>
  <si>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</si>
  <si>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</si>
  <si>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</si>
  <si>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</si>
  <si>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</si>
  <si>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</si>
  <si>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</si>
  <si>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</si>
  <si>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</si>
  <si>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</si>
  <si>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</si>
  <si>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</si>
  <si>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</si>
  <si>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</si>
  <si>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</si>
  <si>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</si>
  <si>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</si>
  <si>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</si>
  <si>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</si>
  <si>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</si>
  <si>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</si>
  <si>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</si>
  <si>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</si>
  <si>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</si>
  <si>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</si>
  <si>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</si>
  <si>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</si>
  <si>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</si>
  <si>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</si>
  <si>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</si>
  <si>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</si>
  <si>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</si>
  <si>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</si>
  <si>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</si>
  <si>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</si>
  <si>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</si>
  <si>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</si>
  <si>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</si>
  <si>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</si>
  <si>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</si>
  <si>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</si>
  <si>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</si>
  <si>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</si>
  <si>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</si>
  <si>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</si>
  <si>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</si>
  <si>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</si>
  <si>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</si>
  <si>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</si>
  <si>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</si>
  <si>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</si>
  <si>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</si>
  <si>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</si>
  <si>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</si>
  <si>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</si>
  <si>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</si>
  <si>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</si>
  <si>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</si>
  <si>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</si>
  <si>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</si>
  <si>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</si>
  <si>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</si>
  <si>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</si>
  <si>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</si>
  <si>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</si>
  <si>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</si>
  <si>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</si>
  <si>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</si>
  <si>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</si>
  <si>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</si>
  <si>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</si>
  <si>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</si>
  <si>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</si>
  <si>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</si>
  <si>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</si>
  <si>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</si>
  <si>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</si>
  <si>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</si>
  <si>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</si>
  <si>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</si>
  <si>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</si>
  <si>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</si>
  <si>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</si>
  <si>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</si>
  <si>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</si>
  <si>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</si>
  <si>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</si>
  <si>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</si>
  <si>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</si>
  <si>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</si>
  <si>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</si>
  <si>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</si>
  <si>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</si>
  <si>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</si>
  <si>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</si>
  <si>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</si>
  <si>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</si>
  <si>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</si>
  <si>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</si>
  <si>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</si>
  <si>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</si>
  <si>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</si>
  <si>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</si>
  <si>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</si>
  <si>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</si>
  <si>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</si>
  <si>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</si>
  <si>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</si>
  <si>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</si>
  <si>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</si>
  <si>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</si>
  <si>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</si>
  <si>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</si>
  <si>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</si>
  <si>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</si>
  <si>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</si>
  <si>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</si>
  <si>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</si>
  <si>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</si>
  <si>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</si>
  <si>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</si>
  <si>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</si>
  <si>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</si>
  <si>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</si>
  <si>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</si>
  <si>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</si>
  <si>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</si>
  <si>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</si>
  <si>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</si>
  <si>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</si>
  <si>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</si>
  <si>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</si>
  <si>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</si>
  <si>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</si>
  <si>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</si>
  <si>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</si>
  <si>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</si>
  <si>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</si>
  <si>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</si>
  <si>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</si>
  <si>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</si>
  <si>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</si>
  <si>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</si>
  <si>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</si>
  <si>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</si>
  <si>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</si>
  <si>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</si>
  <si>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</si>
  <si>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</si>
  <si>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</si>
  <si>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</si>
  <si>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</si>
  <si>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</si>
  <si>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</si>
  <si>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</si>
  <si>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</si>
  <si>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</si>
  <si>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</si>
  <si>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</si>
  <si>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</si>
  <si>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</si>
  <si>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</si>
  <si>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</si>
  <si>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</si>
  <si>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</si>
  <si>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</si>
  <si>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</si>
  <si>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</si>
  <si>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</si>
  <si>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</si>
  <si>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</si>
  <si>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</si>
  <si>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</si>
  <si>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</si>
  <si>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</si>
  <si>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</si>
  <si>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</si>
  <si>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</si>
  <si>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</si>
  <si>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</si>
  <si>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</si>
  <si>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</si>
  <si>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</si>
  <si>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</si>
  <si>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</si>
  <si>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</si>
  <si>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</si>
  <si>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</si>
  <si>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</si>
  <si>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</si>
  <si>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</si>
  <si>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</si>
  <si>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</si>
  <si>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</si>
  <si>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</si>
  <si>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</si>
  <si>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</si>
  <si>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</si>
  <si>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</si>
  <si>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</si>
  <si>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</si>
  <si>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</si>
  <si>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</si>
  <si>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</si>
  <si>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</si>
  <si>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</si>
  <si>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</si>
  <si>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</si>
  <si>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</si>
  <si>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</si>
  <si>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</si>
  <si>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</si>
  <si>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</si>
  <si>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</si>
  <si>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</si>
  <si>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</si>
  <si>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</si>
  <si>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</si>
  <si>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</si>
  <si>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</si>
  <si>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</si>
  <si>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</si>
  <si>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</si>
  <si>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</si>
  <si>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</si>
  <si>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</si>
  <si>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</si>
  <si>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</si>
  <si>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</si>
  <si>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</si>
  <si>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</si>
  <si>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</si>
  <si>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</si>
  <si>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</si>
  <si>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</si>
  <si>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</si>
  <si>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</si>
  <si>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</si>
  <si>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</si>
  <si>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</si>
  <si>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</si>
  <si>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</si>
  <si>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</si>
  <si>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</si>
  <si>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</si>
  <si>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</si>
  <si>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</si>
  <si>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</si>
  <si>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</si>
  <si>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</si>
  <si>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</si>
  <si>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</si>
  <si>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</si>
  <si>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</si>
  <si>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</si>
  <si>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</si>
  <si>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</si>
  <si>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</si>
  <si>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</si>
  <si>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</si>
  <si>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</si>
  <si>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</si>
  <si>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</si>
  <si>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</si>
  <si>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</si>
  <si>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</si>
  <si>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</si>
  <si>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</si>
  <si>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</si>
  <si>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</si>
  <si>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</si>
  <si>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</si>
  <si>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</si>
  <si>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</si>
  <si>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</si>
  <si>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</si>
  <si>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</si>
  <si>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</si>
  <si>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</si>
  <si>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</si>
  <si>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</si>
  <si>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</si>
  <si>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</si>
  <si>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</si>
  <si>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</si>
  <si>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</si>
  <si>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</si>
  <si>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</si>
  <si>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</si>
  <si>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</si>
  <si>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</si>
  <si>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</si>
  <si>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</si>
  <si>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</si>
  <si>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</si>
  <si>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</si>
  <si>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</si>
  <si>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</si>
  <si>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</si>
  <si>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</si>
  <si>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</si>
  <si>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</si>
  <si>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</si>
  <si>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</si>
  <si>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</si>
  <si>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</si>
  <si>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</si>
  <si>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</si>
  <si>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</si>
  <si>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</si>
  <si>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</si>
  <si>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</si>
  <si>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</si>
  <si>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</si>
  <si>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</si>
  <si>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</si>
  <si>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</si>
  <si>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</si>
  <si>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</si>
  <si>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</si>
  <si>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</si>
  <si>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</si>
  <si>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</si>
  <si>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</si>
  <si>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</si>
  <si>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</si>
  <si>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</si>
  <si>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</si>
  <si>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</si>
  <si>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</si>
  <si>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</si>
  <si>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</si>
  <si>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</si>
  <si>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</si>
  <si>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</si>
  <si>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</si>
  <si>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</si>
  <si>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</si>
  <si>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</si>
  <si>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</si>
  <si>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</si>
  <si>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</si>
  <si>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</si>
  <si>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</si>
  <si>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</si>
  <si>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</si>
  <si>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</si>
  <si>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</si>
  <si>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</si>
  <si>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</si>
  <si>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</si>
  <si>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</si>
  <si>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</si>
  <si>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</si>
  <si>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</si>
  <si>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</si>
  <si>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</si>
  <si>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</si>
  <si>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</si>
  <si>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</si>
  <si>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</si>
  <si>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</si>
  <si>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</si>
  <si>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</si>
  <si>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</si>
  <si>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</si>
  <si>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</si>
  <si>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</si>
  <si>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</si>
  <si>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</si>
  <si>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</si>
  <si>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</si>
  <si>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</si>
  <si>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</si>
  <si>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</si>
  <si>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</si>
  <si>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</si>
  <si>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</si>
  <si>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</si>
  <si>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</si>
  <si>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</si>
  <si>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</si>
  <si>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</si>
  <si>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</si>
  <si>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</si>
  <si>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</si>
  <si>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</si>
  <si>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</si>
  <si>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</si>
  <si>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</si>
  <si>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</si>
  <si>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</si>
  <si>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</si>
  <si>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</si>
  <si>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</si>
  <si>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</si>
  <si>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</si>
  <si>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</si>
  <si>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</si>
  <si>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</si>
  <si>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</si>
  <si>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</si>
  <si>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</si>
  <si>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</si>
  <si>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</si>
  <si>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</si>
  <si>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</si>
  <si>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</si>
  <si>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</si>
  <si>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</si>
  <si>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</si>
  <si>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</si>
  <si>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</si>
  <si>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</si>
  <si>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</si>
  <si>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</si>
  <si>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</si>
  <si>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</si>
  <si>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</si>
  <si>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</si>
  <si>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</si>
  <si>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</si>
  <si>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</si>
  <si>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</si>
  <si>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</si>
  <si>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</si>
  <si>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</si>
  <si>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</si>
  <si>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</si>
  <si>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</si>
  <si>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</si>
  <si>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</si>
  <si>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</si>
  <si>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</si>
  <si>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</si>
  <si>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</si>
  <si>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</si>
  <si>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</si>
  <si>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</si>
  <si>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</si>
  <si>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</si>
  <si>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</si>
  <si>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</si>
  <si>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</si>
  <si>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</si>
  <si>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</si>
  <si>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</si>
  <si>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</si>
  <si>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</si>
  <si>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</si>
  <si>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</si>
  <si>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</si>
  <si>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</si>
  <si>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</si>
  <si>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</si>
  <si>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</si>
  <si>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</si>
  <si>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</si>
  <si>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</si>
  <si>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</si>
  <si>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</si>
  <si>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</si>
  <si>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</si>
  <si>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</si>
  <si>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</si>
  <si>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</si>
  <si>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</si>
  <si>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</si>
  <si>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</si>
  <si>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</si>
  <si>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</si>
  <si>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</si>
  <si>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</si>
  <si>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</si>
  <si>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</si>
  <si>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</si>
  <si>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</si>
  <si>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</si>
  <si>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</si>
  <si>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</si>
  <si>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</si>
  <si>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</si>
  <si>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</si>
  <si>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</si>
  <si>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</si>
  <si>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</si>
  <si>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</si>
  <si>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</si>
  <si>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</si>
  <si>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</si>
  <si>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</si>
  <si>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</si>
  <si>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</si>
  <si>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</si>
  <si>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</si>
  <si>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</si>
  <si>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</si>
  <si>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</si>
  <si>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</si>
  <si>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</si>
  <si>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</si>
  <si>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</si>
  <si>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</si>
  <si>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</si>
  <si>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</si>
  <si>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</si>
  <si>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</si>
  <si>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</si>
  <si>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</si>
  <si>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</si>
  <si>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</si>
  <si>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</si>
  <si>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</si>
  <si>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</si>
  <si>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</si>
  <si>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</si>
  <si>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</si>
  <si>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</si>
  <si>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</si>
  <si>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</si>
  <si>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</si>
  <si>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</si>
  <si>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</si>
  <si>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</si>
  <si>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</si>
  <si>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</si>
  <si>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</si>
  <si>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</si>
  <si>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</si>
  <si>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</si>
  <si>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</si>
  <si>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</si>
  <si>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</si>
  <si>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</si>
  <si>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</si>
  <si>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</si>
  <si>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</si>
  <si>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</si>
  <si>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</si>
  <si>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</si>
  <si>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</si>
  <si>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</si>
  <si>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</si>
  <si>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</si>
  <si>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</si>
  <si>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</si>
  <si>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</si>
  <si>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</si>
  <si>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</si>
  <si>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</si>
  <si>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</si>
  <si>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</si>
  <si>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</si>
  <si>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</si>
  <si>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</si>
  <si>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</si>
  <si>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</si>
  <si>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</si>
  <si>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</si>
  <si>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</si>
  <si>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</si>
  <si>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</si>
  <si>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</si>
  <si>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</si>
  <si>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</si>
  <si>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</si>
  <si>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</si>
  <si>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</si>
  <si>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</si>
  <si>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</si>
  <si>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</si>
  <si>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</si>
  <si>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</si>
  <si>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</si>
  <si>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</si>
  <si>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</si>
  <si>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</si>
  <si>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</si>
  <si>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</si>
  <si>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</si>
  <si>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</si>
  <si>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</si>
  <si>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</si>
  <si>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</si>
  <si>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</si>
  <si>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</si>
  <si>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</si>
  <si>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</si>
  <si>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</si>
  <si>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</si>
  <si>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</si>
  <si>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</si>
  <si>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</si>
  <si>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</si>
  <si>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</si>
  <si>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</si>
  <si>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</si>
  <si>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</si>
  <si>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</si>
  <si>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</si>
  <si>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</si>
  <si>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</si>
  <si>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</si>
  <si>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</si>
  <si>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</si>
  <si>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</si>
  <si>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</si>
  <si>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</si>
  <si>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</si>
  <si>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</si>
  <si>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</si>
  <si>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</si>
  <si>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</si>
  <si>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</si>
  <si>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</si>
  <si>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</si>
  <si>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</si>
  <si>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</si>
  <si>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</si>
  <si>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</si>
  <si>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</si>
  <si>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</si>
  <si>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</si>
  <si>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</si>
  <si>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</si>
  <si>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</si>
  <si>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</si>
  <si>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</si>
  <si>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</si>
  <si>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</si>
  <si>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</si>
  <si>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</si>
  <si>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</si>
  <si>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</si>
  <si>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</si>
  <si>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</si>
  <si>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</si>
  <si>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</si>
  <si>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</si>
  <si>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</si>
  <si>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</si>
  <si>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</si>
  <si>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</si>
  <si>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</si>
  <si>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</si>
  <si>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</si>
  <si>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</si>
  <si>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</si>
  <si>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</si>
  <si>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</si>
  <si>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</si>
  <si>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</si>
  <si>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</si>
  <si>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</si>
  <si>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</si>
  <si>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</si>
  <si>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</si>
  <si>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</si>
  <si>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</si>
  <si>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</si>
  <si>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</si>
  <si>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</si>
  <si>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</si>
  <si>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</si>
  <si>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</si>
  <si>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</si>
  <si>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</si>
  <si>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</si>
  <si>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</si>
  <si>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</si>
  <si>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</si>
  <si>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</si>
  <si>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</si>
  <si>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</si>
  <si>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</si>
  <si>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</si>
  <si>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</si>
  <si>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</si>
  <si>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</si>
  <si>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</si>
  <si>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</si>
  <si>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</si>
  <si>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</si>
  <si>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</si>
  <si>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</si>
  <si>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</si>
  <si>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</si>
  <si>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</si>
  <si>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</si>
  <si>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</si>
  <si>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</si>
  <si>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</si>
  <si>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</si>
  <si>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</si>
  <si>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</si>
  <si>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</si>
  <si>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</si>
  <si>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</si>
  <si>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</si>
  <si>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</si>
  <si>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</si>
  <si>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</si>
  <si>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</si>
  <si>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</si>
  <si>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</si>
  <si>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</si>
  <si>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</si>
  <si>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</si>
  <si>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</si>
  <si>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</si>
  <si>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</si>
  <si>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</si>
  <si>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</si>
  <si>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</si>
  <si>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</si>
  <si>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</si>
  <si>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</si>
  <si>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</si>
  <si>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</si>
  <si>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</si>
  <si>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</si>
  <si>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</si>
  <si>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</si>
  <si>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</si>
  <si>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</si>
  <si>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</si>
  <si>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</si>
  <si>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</si>
  <si>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</si>
  <si>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</si>
  <si>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</si>
  <si>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</si>
  <si>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</si>
  <si>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</si>
  <si>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</si>
  <si>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</si>
  <si>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</si>
  <si>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</si>
  <si>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</si>
  <si>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</si>
  <si>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</si>
  <si>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</si>
  <si>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</si>
  <si>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</si>
  <si>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</si>
  <si>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</si>
  <si>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</si>
  <si>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</si>
  <si>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</si>
  <si>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</si>
  <si>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</si>
  <si>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</si>
  <si>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</si>
  <si>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</si>
  <si>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</si>
  <si>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</si>
  <si>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</si>
  <si>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</si>
  <si>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</si>
  <si>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</si>
  <si>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</si>
  <si>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</si>
  <si>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</si>
  <si>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</si>
  <si>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</si>
  <si>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</si>
  <si>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</si>
  <si>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</si>
  <si>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</si>
  <si>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</si>
  <si>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</si>
  <si>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</si>
  <si>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</si>
  <si>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</si>
  <si>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</si>
  <si>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</si>
  <si>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</si>
  <si>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</si>
  <si>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</si>
  <si>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</si>
  <si>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</si>
  <si>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</si>
  <si>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</si>
  <si>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</si>
  <si>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</si>
  <si>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</si>
  <si>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</si>
  <si>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</si>
  <si>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</si>
  <si>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</si>
  <si>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</si>
  <si>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</si>
  <si>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</si>
  <si>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</si>
  <si>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</si>
  <si>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</si>
  <si>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</si>
  <si>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</si>
  <si>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</si>
  <si>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</si>
  <si>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</si>
  <si>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</si>
  <si>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</si>
  <si>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</si>
  <si>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</si>
  <si>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</si>
  <si>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</si>
  <si>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</si>
  <si>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</si>
  <si>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</si>
  <si>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</si>
  <si>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</si>
  <si>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</si>
  <si>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</si>
  <si>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</si>
  <si>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</si>
  <si>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</si>
  <si>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</si>
  <si>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</si>
  <si>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</si>
  <si>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</si>
  <si>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</si>
  <si>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</si>
  <si>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</si>
  <si>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</si>
  <si>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</si>
  <si>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</si>
  <si>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</si>
  <si>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</si>
  <si>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</si>
  <si>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</si>
  <si>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</si>
  <si>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</si>
  <si>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</si>
  <si>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</si>
  <si>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</si>
  <si>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</si>
  <si>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</si>
  <si>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</si>
  <si>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</si>
  <si>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</si>
  <si>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</si>
  <si>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</si>
  <si>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</si>
  <si>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</si>
  <si>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</si>
  <si>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</si>
  <si>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</si>
  <si>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</si>
  <si>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</si>
  <si>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</si>
  <si>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</si>
  <si>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</si>
  <si>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</si>
  <si>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</si>
  <si>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</si>
  <si>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</si>
  <si>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</si>
  <si>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</si>
  <si>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</si>
  <si>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</si>
  <si>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</si>
  <si>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</si>
  <si>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</si>
  <si>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</si>
  <si>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</si>
  <si>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</si>
  <si>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</si>
  <si>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</si>
  <si>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</si>
  <si>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</si>
  <si>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</si>
  <si>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</si>
  <si>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</si>
  <si>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</si>
  <si>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</si>
  <si>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</si>
  <si>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</si>
  <si>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</si>
  <si>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</si>
  <si>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</si>
  <si>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</si>
  <si>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</si>
  <si>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</si>
  <si>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</si>
  <si>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</si>
  <si>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</si>
  <si>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</si>
  <si>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</si>
  <si>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</si>
  <si>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</si>
  <si>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</si>
  <si>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</si>
  <si>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</si>
  <si>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</si>
  <si>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</si>
  <si>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</si>
  <si>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</si>
  <si>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</si>
  <si>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</si>
  <si>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</si>
  <si>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</si>
  <si>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</si>
  <si>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</si>
  <si>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</si>
  <si>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</si>
  <si>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</si>
  <si>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</si>
  <si>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</si>
  <si>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</si>
  <si>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</si>
  <si>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</si>
  <si>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</si>
  <si>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</si>
  <si>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</si>
  <si>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</si>
  <si>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</si>
  <si>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</si>
  <si>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</si>
  <si>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</si>
  <si>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</si>
  <si>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</si>
  <si>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</si>
  <si>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</si>
  <si>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</si>
  <si>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</si>
  <si>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</si>
  <si>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</si>
  <si>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</si>
  <si>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</si>
  <si>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</si>
  <si>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</si>
  <si>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</si>
  <si>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</si>
  <si>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</si>
  <si>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</si>
  <si>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</si>
  <si>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</si>
  <si>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</si>
  <si>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</si>
  <si>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</si>
  <si>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</si>
  <si>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</si>
  <si>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</si>
  <si>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</si>
  <si>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</si>
  <si>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</si>
  <si>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</si>
  <si>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</si>
  <si>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</si>
  <si>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</si>
  <si>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</si>
  <si>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</si>
  <si>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</si>
  <si>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</si>
  <si>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</si>
  <si>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</si>
  <si>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</si>
  <si>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</si>
  <si>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</si>
  <si>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</si>
  <si>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</si>
  <si>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</si>
  <si>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</si>
  <si>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</si>
  <si>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</si>
  <si>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</si>
  <si>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</si>
  <si>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</si>
  <si>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</si>
  <si>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</si>
  <si>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</si>
  <si>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</si>
  <si>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</si>
  <si>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</si>
  <si>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</si>
  <si>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</si>
  <si>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</si>
  <si>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</si>
  <si>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</si>
  <si>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</si>
  <si>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</si>
  <si>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</si>
  <si>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</si>
  <si>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</si>
  <si>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</si>
  <si>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</si>
  <si>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</si>
  <si>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</si>
  <si>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</si>
  <si>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</si>
  <si>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</si>
  <si>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</si>
  <si>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</si>
  <si>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</si>
  <si>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</si>
  <si>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</si>
  <si>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</si>
  <si>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</si>
  <si>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</si>
  <si>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</si>
  <si>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</si>
  <si>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</si>
  <si>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</si>
  <si>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</si>
  <si>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</si>
  <si>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</si>
  <si>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</si>
  <si>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</si>
  <si>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</si>
  <si>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</si>
  <si>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</si>
  <si>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</si>
  <si>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</si>
  <si>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</si>
  <si>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</si>
  <si>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</si>
  <si>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</si>
  <si>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</si>
  <si>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</si>
  <si>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</si>
  <si>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</si>
  <si>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</si>
  <si>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</si>
  <si>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</si>
  <si>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</si>
  <si>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</si>
  <si>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</si>
  <si>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</si>
  <si>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</si>
  <si>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</si>
  <si>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</si>
  <si>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</si>
  <si>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</si>
  <si>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</si>
  <si>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</si>
  <si>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</si>
  <si>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</si>
  <si>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</si>
  <si>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</si>
  <si>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</si>
  <si>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</si>
  <si>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</si>
  <si>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</si>
  <si>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</si>
  <si>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</si>
  <si>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</si>
  <si>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</si>
  <si>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</si>
  <si>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</si>
  <si>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</si>
  <si>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</si>
  <si>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</si>
  <si>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</si>
  <si>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</si>
  <si>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</si>
  <si>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</si>
  <si>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</si>
  <si>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</si>
  <si>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</si>
  <si>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</si>
  <si>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</si>
  <si>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</si>
  <si>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</si>
  <si>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</si>
  <si>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</si>
  <si>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</si>
  <si>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</si>
  <si>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</si>
  <si>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</si>
  <si>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</si>
  <si>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</si>
  <si>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</si>
  <si>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</si>
  <si>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</si>
  <si>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</si>
  <si>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</si>
  <si>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</si>
  <si>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</si>
  <si>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</si>
  <si>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</si>
  <si>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</si>
  <si>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</si>
  <si>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</si>
  <si>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</si>
  <si>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</si>
  <si>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</si>
  <si>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</si>
  <si>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</si>
  <si>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</si>
  <si>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</si>
  <si>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</si>
  <si>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</si>
  <si>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</si>
  <si>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</si>
  <si>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</si>
  <si>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</si>
  <si>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</si>
  <si>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</si>
  <si>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</si>
  <si>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</si>
  <si>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</si>
  <si>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</si>
  <si>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</si>
  <si>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</si>
  <si>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</si>
  <si>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</si>
  <si>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</si>
  <si>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</si>
  <si>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</si>
  <si>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</si>
  <si>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</si>
  <si>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</si>
  <si>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</si>
  <si>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</si>
  <si>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</si>
  <si>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</si>
  <si>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</si>
  <si>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</si>
  <si>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</si>
  <si>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</si>
  <si>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</si>
  <si>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</si>
  <si>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</si>
  <si>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</si>
  <si>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</si>
  <si>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</si>
  <si>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</si>
  <si>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</si>
  <si>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</si>
  <si>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</si>
  <si>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</si>
  <si>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</si>
  <si>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</si>
  <si>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</si>
  <si>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</si>
  <si>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</si>
  <si>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</si>
  <si>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</si>
  <si>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</si>
  <si>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</si>
  <si>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</si>
  <si>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</si>
  <si>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</si>
  <si>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</si>
  <si>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</si>
  <si>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</si>
  <si>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</si>
  <si>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</si>
  <si>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</si>
  <si>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</si>
  <si>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</si>
  <si>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</si>
  <si>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</si>
  <si>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</si>
  <si>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</si>
  <si>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</si>
  <si>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</si>
  <si>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</si>
  <si>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</si>
  <si>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</si>
  <si>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</si>
  <si>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</si>
  <si>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</si>
  <si>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</si>
  <si>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</si>
  <si>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</si>
  <si>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</si>
  <si>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</si>
  <si>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</si>
  <si>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</si>
  <si>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</si>
  <si>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</si>
  <si>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</si>
  <si>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</si>
  <si>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</si>
  <si>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</si>
  <si>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</si>
  <si>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</si>
  <si>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</si>
  <si>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</si>
  <si>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</si>
  <si>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</si>
  <si>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</si>
  <si>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</si>
  <si>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</si>
  <si>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</si>
  <si>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</si>
  <si>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</si>
  <si>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</si>
  <si>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</si>
  <si>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</si>
  <si>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</si>
  <si>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</si>
  <si>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</si>
  <si>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</si>
  <si>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</si>
  <si>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</si>
  <si>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</si>
  <si>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</si>
  <si>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</si>
  <si>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</si>
  <si>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</si>
  <si>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</si>
  <si>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</si>
  <si>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</si>
  <si>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</si>
  <si>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</si>
  <si>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</si>
  <si>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</si>
  <si>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</si>
  <si>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</si>
  <si>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</si>
  <si>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</si>
  <si>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</si>
  <si>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</si>
  <si>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</si>
  <si>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</si>
  <si>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</si>
  <si>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</si>
  <si>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</si>
  <si>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</si>
  <si>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</si>
  <si>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</si>
  <si>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</si>
  <si>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</si>
  <si>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</si>
  <si>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</si>
  <si>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</si>
  <si>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</si>
  <si>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</si>
  <si>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</si>
  <si>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</si>
  <si>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</si>
  <si>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</si>
  <si>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</si>
  <si>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</si>
  <si>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</si>
  <si>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</si>
  <si>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</si>
  <si>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</si>
  <si>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</si>
  <si>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</si>
  <si>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</si>
  <si>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</si>
  <si>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</si>
  <si>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</si>
  <si>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</si>
  <si>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</si>
  <si>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</si>
  <si>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</si>
  <si>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</si>
  <si>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</si>
  <si>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</si>
  <si>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</si>
  <si>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</si>
  <si>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</si>
  <si>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</si>
  <si>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</si>
  <si>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</si>
  <si>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</si>
  <si>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</si>
  <si>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</si>
  <si>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</si>
  <si>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</si>
  <si>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</si>
  <si>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</si>
  <si>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</si>
  <si>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</si>
  <si>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</si>
  <si>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</si>
  <si>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</si>
  <si>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</si>
  <si>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</si>
  <si>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</si>
  <si>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</si>
  <si>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</si>
  <si>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</si>
  <si>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</si>
  <si>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</si>
  <si>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</si>
  <si>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</si>
  <si>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</si>
  <si>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</si>
  <si>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</si>
  <si>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</si>
  <si>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</si>
  <si>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</si>
  <si>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</si>
  <si>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</si>
  <si>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</si>
  <si>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</si>
  <si>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</si>
  <si>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</si>
  <si>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</si>
  <si>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</si>
  <si>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</si>
  <si>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</si>
  <si>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</si>
  <si>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</si>
  <si>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</si>
  <si>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</si>
  <si>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</si>
  <si>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</si>
  <si>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</si>
  <si>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</si>
  <si>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</si>
  <si>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</si>
  <si>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</si>
  <si>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</si>
  <si>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</si>
  <si>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</si>
  <si>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</si>
  <si>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</si>
  <si>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</si>
  <si>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</si>
  <si>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</si>
  <si>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</si>
  <si>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</si>
  <si>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</si>
  <si>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</si>
  <si>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</si>
  <si>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</si>
  <si>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</si>
  <si>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</si>
  <si>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</si>
  <si>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</si>
  <si>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</si>
  <si>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</si>
  <si>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</si>
  <si>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</si>
  <si>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</si>
  <si>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</si>
  <si>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</si>
  <si>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</si>
  <si>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</si>
  <si>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</si>
  <si>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</si>
  <si>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</si>
  <si>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</si>
  <si>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</si>
  <si>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</si>
  <si>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</si>
  <si>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</si>
  <si>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</si>
  <si>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</si>
  <si>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</si>
  <si>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</si>
  <si>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</si>
  <si>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</si>
  <si>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</si>
  <si>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</si>
  <si>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</si>
  <si>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</si>
  <si>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</si>
  <si>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</si>
  <si>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</si>
  <si>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</si>
  <si>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</si>
  <si>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</si>
  <si>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</si>
  <si>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</si>
  <si>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</si>
  <si>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</si>
  <si>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</si>
  <si>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</si>
  <si>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</si>
  <si>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</si>
  <si>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</si>
  <si>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</si>
  <si>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</si>
  <si>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</si>
  <si>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</si>
  <si>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</si>
  <si>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</si>
  <si>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</si>
  <si>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</si>
  <si>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</si>
  <si>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</si>
  <si>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</si>
  <si>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</si>
  <si>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</si>
  <si>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</si>
  <si>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</si>
  <si>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</si>
  <si>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</si>
  <si>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</si>
  <si>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</si>
  <si>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</si>
  <si>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</si>
  <si>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</si>
  <si>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</si>
  <si>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</si>
  <si>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</si>
  <si>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</si>
  <si>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</si>
  <si>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</si>
  <si>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</si>
  <si>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</si>
  <si>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</si>
  <si>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</si>
  <si>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</si>
  <si>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</si>
  <si>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</si>
  <si>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</si>
  <si>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</si>
  <si>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</si>
  <si>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</si>
  <si>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</si>
  <si>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</si>
  <si>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</si>
  <si>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</si>
  <si>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</si>
  <si>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</si>
  <si>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</si>
  <si>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</si>
  <si>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</si>
  <si>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</si>
  <si>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</si>
  <si>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</si>
  <si>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</si>
  <si>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</si>
  <si>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</si>
  <si>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</si>
  <si>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</si>
  <si>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</si>
  <si>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</si>
  <si>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</si>
  <si>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</si>
  <si>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</si>
  <si>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</si>
  <si>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</si>
  <si>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</si>
  <si>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</si>
  <si>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</si>
  <si>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</si>
  <si>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</si>
  <si>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</si>
  <si>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</si>
  <si>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</si>
  <si>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</si>
  <si>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</si>
  <si>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</si>
  <si>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</si>
  <si>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</si>
  <si>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</si>
  <si>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</si>
  <si>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</si>
  <si>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</si>
  <si>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</si>
  <si>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</si>
  <si>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</si>
  <si>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</si>
  <si>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</si>
  <si>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</si>
  <si>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</si>
  <si>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</si>
  <si>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</si>
  <si>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</si>
  <si>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</si>
  <si>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</si>
  <si>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</si>
  <si>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</si>
  <si>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</si>
  <si>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</si>
  <si>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</si>
  <si>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</si>
  <si>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</si>
  <si>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</si>
  <si>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</si>
  <si>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</si>
  <si>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</si>
  <si>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</si>
  <si>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</si>
  <si>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</si>
  <si>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</si>
  <si>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</si>
  <si>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</si>
  <si>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</si>
  <si>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</si>
  <si>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</si>
  <si>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</si>
  <si>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</si>
  <si>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</si>
  <si>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</si>
  <si>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</si>
  <si>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</si>
  <si>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</si>
  <si>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</si>
  <si>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</si>
  <si>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</si>
  <si>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</si>
  <si>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</si>
  <si>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</si>
  <si>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</si>
  <si>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</si>
  <si>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</si>
  <si>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</si>
  <si>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</si>
  <si>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</si>
  <si>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</si>
  <si>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</si>
  <si>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</si>
  <si>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</si>
  <si>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</si>
  <si>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</si>
  <si>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</si>
  <si>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</si>
  <si>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</si>
  <si>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</si>
  <si>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</si>
  <si>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</si>
  <si>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</si>
  <si>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</si>
  <si>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</si>
  <si>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</si>
  <si>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</si>
  <si>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</si>
  <si>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</si>
  <si>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</si>
  <si>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</si>
  <si>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</si>
  <si>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</si>
  <si>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</si>
  <si>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</si>
  <si>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</si>
  <si>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</si>
  <si>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</si>
  <si>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</si>
  <si>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</si>
  <si>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</si>
  <si>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</si>
  <si>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</si>
  <si>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</si>
  <si>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</si>
  <si>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</si>
  <si>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</si>
  <si>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</si>
  <si>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</si>
  <si>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</si>
  <si>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</si>
  <si>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</si>
  <si>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</si>
  <si>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</si>
  <si>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</si>
  <si>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</si>
  <si>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</si>
  <si>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</si>
  <si>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</si>
  <si>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</si>
  <si>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</si>
  <si>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</si>
  <si>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</si>
  <si>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</si>
  <si>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</si>
  <si>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</si>
  <si>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</si>
  <si>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</si>
  <si>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</si>
  <si>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</si>
  <si>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</si>
  <si>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</si>
  <si>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</si>
  <si>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</si>
  <si>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</si>
  <si>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</si>
  <si>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</si>
  <si>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</si>
  <si>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</si>
  <si>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</si>
  <si>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</si>
  <si>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</si>
  <si>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</si>
  <si>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</si>
  <si>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</si>
  <si>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</si>
  <si>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</si>
  <si>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</si>
  <si>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</si>
  <si>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</si>
  <si>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</si>
  <si>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</si>
  <si>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</si>
  <si>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</si>
  <si>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</si>
  <si>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</si>
  <si>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</si>
  <si>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</si>
  <si>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</si>
  <si>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</si>
  <si>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</si>
  <si>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</si>
  <si>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</si>
  <si>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</si>
  <si>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</si>
  <si>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</si>
  <si>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</si>
  <si>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</si>
  <si>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</si>
  <si>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</si>
  <si>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</si>
  <si>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</si>
  <si>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</si>
  <si>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</si>
  <si>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</si>
  <si>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</si>
  <si>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</si>
  <si>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</si>
  <si>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</si>
  <si>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</si>
  <si>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</si>
  <si>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</si>
  <si>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</si>
  <si>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</si>
  <si>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</si>
  <si>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</si>
  <si>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</si>
  <si>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</si>
  <si>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</si>
  <si>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</si>
  <si>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</si>
  <si>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</si>
  <si>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</si>
  <si>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</si>
  <si>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</si>
  <si>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</si>
  <si>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</si>
  <si>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</si>
  <si>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</si>
  <si>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</si>
  <si>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</si>
  <si>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</si>
  <si>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</si>
  <si>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</si>
  <si>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</si>
  <si>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</si>
  <si>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</si>
  <si>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</si>
  <si>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</si>
  <si>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</si>
  <si>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</si>
  <si>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</si>
  <si>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</si>
  <si>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</si>
  <si>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</si>
  <si>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</si>
  <si>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</si>
  <si>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</si>
  <si>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</si>
  <si>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</si>
  <si>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</si>
  <si>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</si>
  <si>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</si>
  <si>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</si>
  <si>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</si>
  <si>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</si>
  <si>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</si>
  <si>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</si>
  <si>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</si>
  <si>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</si>
  <si>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</si>
  <si>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</si>
  <si>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</si>
  <si>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</si>
  <si>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</si>
  <si>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</si>
  <si>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</si>
  <si>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</si>
  <si>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</si>
  <si>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</si>
  <si>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</si>
  <si>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</si>
  <si>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</si>
  <si>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</si>
  <si>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</si>
  <si>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</si>
  <si>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</si>
  <si>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</si>
  <si>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</si>
  <si>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</si>
  <si>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</si>
  <si>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</si>
  <si>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</si>
  <si>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</si>
  <si>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</si>
  <si>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</si>
  <si>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</si>
  <si>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</si>
  <si>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</si>
  <si>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</si>
  <si>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</si>
  <si>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</si>
  <si>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</si>
  <si>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</si>
  <si>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</si>
  <si>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</si>
  <si>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</si>
  <si>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</si>
  <si>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</si>
  <si>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</si>
  <si>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</si>
  <si>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</si>
  <si>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</si>
  <si>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</si>
  <si>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</si>
  <si>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</si>
  <si>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</si>
  <si>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</si>
  <si>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</si>
  <si>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</si>
  <si>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</si>
  <si>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</si>
  <si>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</si>
  <si>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</si>
  <si>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</si>
  <si>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</si>
  <si>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</si>
  <si>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</si>
  <si>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</si>
  <si>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</si>
  <si>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</si>
  <si>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</si>
  <si>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</si>
  <si>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</si>
  <si>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</si>
  <si>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</si>
  <si>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</si>
  <si>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</si>
  <si>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</si>
  <si>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</si>
  <si>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</si>
  <si>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</si>
  <si>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</si>
  <si>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</si>
  <si>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</si>
  <si>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</si>
  <si>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</si>
  <si>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</si>
  <si>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</si>
  <si>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</si>
  <si>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</si>
  <si>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</si>
  <si>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</si>
  <si>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</si>
  <si>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</si>
  <si>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</si>
  <si>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</si>
  <si>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</si>
  <si>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</si>
  <si>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</si>
  <si>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</si>
  <si>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</si>
  <si>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</si>
  <si>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</si>
  <si>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</si>
  <si>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</si>
  <si>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</si>
  <si>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</si>
  <si>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</si>
  <si>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</si>
  <si>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</si>
  <si>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</si>
  <si>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</si>
  <si>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</si>
  <si>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</si>
  <si>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</si>
  <si>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</si>
  <si>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</si>
  <si>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</si>
  <si>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</si>
  <si>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</si>
  <si>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</si>
  <si>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</si>
  <si>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</si>
  <si>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</si>
  <si>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</si>
  <si>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</si>
  <si>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</si>
  <si>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</si>
  <si>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</si>
  <si>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</si>
  <si>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</si>
  <si>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</si>
  <si>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</si>
  <si>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</si>
  <si>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</si>
  <si>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</si>
  <si>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</si>
  <si>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</si>
  <si>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</si>
  <si>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</si>
  <si>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</si>
  <si>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</si>
  <si>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</si>
  <si>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</si>
  <si>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</si>
  <si>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</si>
  <si>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</si>
  <si>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</si>
  <si>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</si>
  <si>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</si>
  <si>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</si>
  <si>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</si>
  <si>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</si>
  <si>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</si>
  <si>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</si>
  <si>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</si>
  <si>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</si>
  <si>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</si>
  <si>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</si>
  <si>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</si>
  <si>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</si>
  <si>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</si>
  <si>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</si>
  <si>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</si>
  <si>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</si>
  <si>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</si>
  <si>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</si>
  <si>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</si>
  <si>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</si>
  <si>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</si>
  <si>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</si>
  <si>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</si>
  <si>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</si>
  <si>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</si>
  <si>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</si>
  <si>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</si>
  <si>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</si>
  <si>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</si>
  <si>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</si>
  <si>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</si>
  <si>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</si>
  <si>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</si>
  <si>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</si>
  <si>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</si>
  <si>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</si>
  <si>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</si>
  <si>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</si>
  <si>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</si>
  <si>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</si>
  <si>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</si>
  <si>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</si>
  <si>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</si>
  <si>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</si>
  <si>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</si>
  <si>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</si>
  <si>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</si>
  <si>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</si>
  <si>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</si>
  <si>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</si>
  <si>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</si>
  <si>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</si>
  <si>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</si>
  <si>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</si>
  <si>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</si>
  <si>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</si>
  <si>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</si>
  <si>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</si>
  <si>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</si>
  <si>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</si>
  <si>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</si>
  <si>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</si>
  <si>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</si>
  <si>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</si>
  <si>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</si>
  <si>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</si>
  <si>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</si>
  <si>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</si>
  <si>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</si>
  <si>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</si>
  <si>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</si>
  <si>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</si>
  <si>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</si>
  <si>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</si>
  <si>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</si>
  <si>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</si>
  <si>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</si>
  <si>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</si>
  <si>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</si>
  <si>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</si>
  <si>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</si>
  <si>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</si>
  <si>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</si>
  <si>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</si>
  <si>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</si>
  <si>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</si>
  <si>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</si>
  <si>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</si>
  <si>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</si>
  <si>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</si>
  <si>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</si>
  <si>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</si>
  <si>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</si>
  <si>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</si>
  <si>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</si>
  <si>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</si>
  <si>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</si>
  <si>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</si>
  <si>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</si>
  <si>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</si>
  <si>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</si>
  <si>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</si>
  <si>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</si>
  <si>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</si>
  <si>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</si>
  <si>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</si>
  <si>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</si>
  <si>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</si>
  <si>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</si>
  <si>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</si>
  <si>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</si>
  <si>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</si>
  <si>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</si>
  <si>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</si>
  <si>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</si>
  <si>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</si>
  <si>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</si>
  <si>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</si>
  <si>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</si>
  <si>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</si>
  <si>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</si>
  <si>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</si>
  <si>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</si>
  <si>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</si>
  <si>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</si>
  <si>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</si>
  <si>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</si>
  <si>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</si>
  <si>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</si>
  <si>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</si>
  <si>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</si>
  <si>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</si>
  <si>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</si>
  <si>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</si>
  <si>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</si>
  <si>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</si>
  <si>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</si>
  <si>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</si>
  <si>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</si>
  <si>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</si>
  <si>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</si>
  <si>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</si>
  <si>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</si>
  <si>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</si>
  <si>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</si>
  <si>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</si>
  <si>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</si>
  <si>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</si>
  <si>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</si>
  <si>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</si>
  <si>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</si>
  <si>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</si>
  <si>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</si>
  <si>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</si>
  <si>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</si>
  <si>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</si>
  <si>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</si>
  <si>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</si>
  <si>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</si>
  <si>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</si>
  <si>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</si>
  <si>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</si>
  <si>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</si>
  <si>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</si>
  <si>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</si>
  <si>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</si>
  <si>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</si>
  <si>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</si>
  <si>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</si>
  <si>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</si>
  <si>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</si>
  <si>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</si>
  <si>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</si>
  <si>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</si>
  <si>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</si>
  <si>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</si>
  <si>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</si>
  <si>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</si>
  <si>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</si>
  <si>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</si>
  <si>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</si>
  <si>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</si>
  <si>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</si>
  <si>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</si>
  <si>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</si>
  <si>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</si>
  <si>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</si>
  <si>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</si>
  <si>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</si>
  <si>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</si>
  <si>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</si>
  <si>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</si>
  <si>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</si>
  <si>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</si>
  <si>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</si>
  <si>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</si>
  <si>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</si>
  <si>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</si>
  <si>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</si>
  <si>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</si>
  <si>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</si>
  <si>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</si>
  <si>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</si>
  <si>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</si>
  <si>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</si>
  <si>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</si>
  <si>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</si>
  <si>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</si>
  <si>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</si>
  <si>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</si>
  <si>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</si>
  <si>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</si>
  <si>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</si>
  <si>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</si>
  <si>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</si>
  <si>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</si>
  <si>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</si>
  <si>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</si>
  <si>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</si>
  <si>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</si>
  <si>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</si>
  <si>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</si>
  <si>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</si>
  <si>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</si>
  <si>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</si>
  <si>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</si>
  <si>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</si>
  <si>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</si>
  <si>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</si>
  <si>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</si>
  <si>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</si>
  <si>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</si>
  <si>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</si>
  <si>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</si>
  <si>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</si>
  <si>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</si>
  <si>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</si>
  <si>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</si>
  <si>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</si>
  <si>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</si>
  <si>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</si>
  <si>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</si>
  <si>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</si>
  <si>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</si>
  <si>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</si>
  <si>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</si>
  <si>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</si>
  <si>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</si>
  <si>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</si>
  <si>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</si>
  <si>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</si>
  <si>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</si>
  <si>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</si>
  <si>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</si>
  <si>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</si>
  <si>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</si>
  <si>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</si>
  <si>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</si>
  <si>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</si>
  <si>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</si>
  <si>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</si>
  <si>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</si>
  <si>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</si>
  <si>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</si>
  <si>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</si>
  <si>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</si>
  <si>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</si>
  <si>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</si>
  <si>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</si>
  <si>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</si>
  <si>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</si>
  <si>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</si>
  <si>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</si>
  <si>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</si>
  <si>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</si>
  <si>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</si>
  <si>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</si>
  <si>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</si>
  <si>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</si>
  <si>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</si>
  <si>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</si>
  <si>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</si>
  <si>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</si>
  <si>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</si>
  <si>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</si>
  <si>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</si>
  <si>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</si>
  <si>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</si>
  <si>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</si>
  <si>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</si>
  <si>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</si>
  <si>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</si>
  <si>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</si>
  <si>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</si>
  <si>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</si>
  <si>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</si>
  <si>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</si>
  <si>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</si>
  <si>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</si>
  <si>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</si>
  <si>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</si>
  <si>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</si>
  <si>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</si>
  <si>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</si>
  <si>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</si>
  <si>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</si>
  <si>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</si>
  <si>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</si>
  <si>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</si>
  <si>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</si>
  <si>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</si>
  <si>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</si>
  <si>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</si>
  <si>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</si>
  <si>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</si>
  <si>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</si>
  <si>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</si>
  <si>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</si>
  <si>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</si>
  <si>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</si>
  <si>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</si>
  <si>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</si>
  <si>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</si>
  <si>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</si>
  <si>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</si>
  <si>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</si>
  <si>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</si>
  <si>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</si>
  <si>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</si>
  <si>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</si>
  <si>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</si>
  <si>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</si>
  <si>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</si>
  <si>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</si>
  <si>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</si>
  <si>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</si>
  <si>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</si>
  <si>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</si>
  <si>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</si>
  <si>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</si>
  <si>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</si>
  <si>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</si>
  <si>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</si>
  <si>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</si>
  <si>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</si>
  <si>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</si>
  <si>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</si>
  <si>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</si>
  <si>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</si>
  <si>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</si>
  <si>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</si>
  <si>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</si>
  <si>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</si>
  <si>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</si>
  <si>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</si>
  <si>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</si>
  <si>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</si>
  <si>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</si>
  <si>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</si>
  <si>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</si>
  <si>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</si>
  <si>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</si>
  <si>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</si>
  <si>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</si>
  <si>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</si>
  <si>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</si>
  <si>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</si>
  <si>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</si>
  <si>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</si>
  <si>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</si>
  <si>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</si>
  <si>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</si>
  <si>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</si>
  <si>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</si>
  <si>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</si>
  <si>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</si>
  <si>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</si>
  <si>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</si>
  <si>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</si>
  <si>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</si>
  <si>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</si>
  <si>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</si>
  <si>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</si>
  <si>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</si>
  <si>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</si>
  <si>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</si>
  <si>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</si>
  <si>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</si>
  <si>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</si>
  <si>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</si>
  <si>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</si>
  <si>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</si>
  <si>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</si>
  <si>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</si>
  <si>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</si>
  <si>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</si>
  <si>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</si>
  <si>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</si>
  <si>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</si>
  <si>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</si>
  <si>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</si>
  <si>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</si>
  <si>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</si>
  <si>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</si>
  <si>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</si>
  <si>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</si>
  <si>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</si>
  <si>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</si>
  <si>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</si>
  <si>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</si>
  <si>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</si>
  <si>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</si>
  <si>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</si>
  <si>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</si>
  <si>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</si>
  <si>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</si>
  <si>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</si>
  <si>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</si>
  <si>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</si>
  <si>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</si>
  <si>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</si>
  <si>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</si>
  <si>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</si>
  <si>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</si>
  <si>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</si>
  <si>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</si>
  <si>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</si>
  <si>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</si>
  <si>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</si>
  <si>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</si>
  <si>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</si>
  <si>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</si>
  <si>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</si>
  <si>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</si>
  <si>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</si>
  <si>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</si>
  <si>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</si>
  <si>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</si>
  <si>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</si>
  <si>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</si>
  <si>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</si>
  <si>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</si>
  <si>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</si>
  <si>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</si>
  <si>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</si>
  <si>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</si>
  <si>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</si>
  <si>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</si>
  <si>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</si>
  <si>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</si>
  <si>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</si>
  <si>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</si>
  <si>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</si>
  <si>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</si>
  <si>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</si>
  <si>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</si>
  <si>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</si>
  <si>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</si>
  <si>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</si>
  <si>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</si>
  <si>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</si>
  <si>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</si>
  <si>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</si>
  <si>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</si>
  <si>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</si>
  <si>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</si>
  <si>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</si>
  <si>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</si>
  <si>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</si>
  <si>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</si>
  <si>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</si>
  <si>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</si>
  <si>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</si>
  <si>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</si>
  <si>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</si>
  <si>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</si>
  <si>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</si>
  <si>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</si>
  <si>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</si>
  <si>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</si>
  <si>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</si>
  <si>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</si>
  <si>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</si>
  <si>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</si>
  <si>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</si>
  <si>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</si>
  <si>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</si>
  <si>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</si>
  <si>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</si>
  <si>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</si>
  <si>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</si>
  <si>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</si>
  <si>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</si>
  <si>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</si>
  <si>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</si>
  <si>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</si>
  <si>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</si>
  <si>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</si>
  <si>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</si>
  <si>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</si>
  <si>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</si>
  <si>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</si>
  <si>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</si>
  <si>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</si>
  <si>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</si>
  <si>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</si>
  <si>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</si>
  <si>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</si>
  <si>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</si>
  <si>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</si>
  <si>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</si>
  <si>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</si>
  <si>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</si>
  <si>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</si>
  <si>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</si>
  <si>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</si>
  <si>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</si>
  <si>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</si>
  <si>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</si>
  <si>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</si>
  <si>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</si>
  <si>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</si>
  <si>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</si>
  <si>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</si>
  <si>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</si>
  <si>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</si>
  <si>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</si>
  <si>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</si>
  <si>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</si>
  <si>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</si>
  <si>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</si>
  <si>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</si>
  <si>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</si>
  <si>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</si>
  <si>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</si>
  <si>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</si>
  <si>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</si>
  <si>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</si>
  <si>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</si>
  <si>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</si>
  <si>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</si>
  <si>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</si>
  <si>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</si>
  <si>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</si>
  <si>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</si>
  <si>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</si>
  <si>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</si>
  <si>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</si>
  <si>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</si>
  <si>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</si>
  <si>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</si>
  <si>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</si>
  <si>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</si>
  <si>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</si>
  <si>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</si>
  <si>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</si>
  <si>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</si>
  <si>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</si>
  <si>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</si>
  <si>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</si>
  <si>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</si>
  <si>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</si>
  <si>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</si>
  <si>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</si>
  <si>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</si>
  <si>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</si>
  <si>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</si>
  <si>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</si>
  <si>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</si>
  <si>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</si>
  <si>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</si>
  <si>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</si>
  <si>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</si>
  <si>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</si>
  <si>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</si>
  <si>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</si>
  <si>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</si>
  <si>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</si>
  <si>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</si>
  <si>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</si>
  <si>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</si>
  <si>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</si>
  <si>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</si>
  <si>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</si>
  <si>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</si>
  <si>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</si>
  <si>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</si>
  <si>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</si>
  <si>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</si>
  <si>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</si>
  <si>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</si>
  <si>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</si>
  <si>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</si>
  <si>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</si>
  <si>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</si>
  <si>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</si>
  <si>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</si>
  <si>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</si>
  <si>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</si>
  <si>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</si>
  <si>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</si>
  <si>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</si>
  <si>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</si>
  <si>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</si>
  <si>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</si>
  <si>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</si>
  <si>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</si>
  <si>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</si>
  <si>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</si>
  <si>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</si>
  <si>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</si>
  <si>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</si>
  <si>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</si>
  <si>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</si>
  <si>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</si>
  <si>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</si>
  <si>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</si>
  <si>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</si>
  <si>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</si>
  <si>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</si>
  <si>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</si>
  <si>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</si>
  <si>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</si>
  <si>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</si>
  <si>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</si>
  <si>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</si>
  <si>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</si>
  <si>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</si>
  <si>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</si>
  <si>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</si>
  <si>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</si>
  <si>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</si>
  <si>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</si>
  <si>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</si>
  <si>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</si>
  <si>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</si>
  <si>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</si>
  <si>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</si>
  <si>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</si>
  <si>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</si>
  <si>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</si>
  <si>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</si>
  <si>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</si>
  <si>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</si>
  <si>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</si>
  <si>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</si>
  <si>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</si>
  <si>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</si>
  <si>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</si>
  <si>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</si>
  <si>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</si>
  <si>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</si>
  <si>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</si>
  <si>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</si>
  <si>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</si>
  <si>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</si>
  <si>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</si>
  <si>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</si>
  <si>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</si>
  <si>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</si>
  <si>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</si>
  <si>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</si>
  <si>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</si>
  <si>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</si>
  <si>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</si>
  <si>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</si>
  <si>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</si>
  <si>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</si>
  <si>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</si>
  <si>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</si>
  <si>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</si>
  <si>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</si>
  <si>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</si>
  <si>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</si>
  <si>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</si>
  <si>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</si>
  <si>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</si>
  <si>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</si>
  <si>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</si>
  <si>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</si>
  <si>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</si>
  <si>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</si>
  <si>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</si>
  <si>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</si>
  <si>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</si>
  <si>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</si>
  <si>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</si>
  <si>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</si>
  <si>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</si>
  <si>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</si>
  <si>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</si>
  <si>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</si>
  <si>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</si>
  <si>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</si>
  <si>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</si>
  <si>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</si>
  <si>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</si>
  <si>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</si>
  <si>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</si>
  <si>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</si>
  <si>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</si>
  <si>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</si>
  <si>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</si>
  <si>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</si>
  <si>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</si>
  <si>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</si>
  <si>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</si>
  <si>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</si>
  <si>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</si>
  <si>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</si>
  <si>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</si>
  <si>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</si>
  <si>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</si>
  <si>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</si>
  <si>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</si>
  <si>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</si>
  <si>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</si>
  <si>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</si>
  <si>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</si>
  <si>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</si>
  <si>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</si>
  <si>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</si>
  <si>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</si>
  <si>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</si>
  <si>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</si>
  <si>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</si>
  <si>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</si>
  <si>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</si>
  <si>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</si>
  <si>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</si>
  <si>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</si>
  <si>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</si>
  <si>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</si>
  <si>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</si>
  <si>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</si>
  <si>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</si>
  <si>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</si>
  <si>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</si>
  <si>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</si>
  <si>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</si>
  <si>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</si>
  <si>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</si>
  <si>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</si>
  <si>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</si>
  <si>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</si>
  <si>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</si>
  <si>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</si>
  <si>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</si>
  <si>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</si>
  <si>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</si>
  <si>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</si>
  <si>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</si>
  <si>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</si>
  <si>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</si>
  <si>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</si>
  <si>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</si>
  <si>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</si>
  <si>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</si>
  <si>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</si>
  <si>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</si>
  <si>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</si>
  <si>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</si>
  <si>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</si>
  <si>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</si>
  <si>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</si>
  <si>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</si>
  <si>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</si>
  <si>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</si>
  <si>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</si>
  <si>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</si>
  <si>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</si>
  <si>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</si>
  <si>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</si>
  <si>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</si>
  <si>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</si>
  <si>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</si>
  <si>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</si>
  <si>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</si>
  <si>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</si>
  <si>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</si>
  <si>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</si>
  <si>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</si>
  <si>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</si>
  <si>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</si>
  <si>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</si>
  <si>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</si>
  <si>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</si>
  <si>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</si>
  <si>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</si>
  <si>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</si>
  <si>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</si>
  <si>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</si>
  <si>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</si>
  <si>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</si>
  <si>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</si>
  <si>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</si>
  <si>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</si>
  <si>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</si>
  <si>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</si>
  <si>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</si>
  <si>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</si>
  <si>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</si>
  <si>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</si>
  <si>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</si>
  <si>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</si>
  <si>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</si>
  <si>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</si>
  <si>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</si>
  <si>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</si>
  <si>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</si>
  <si>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</si>
  <si>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</si>
  <si>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</si>
  <si>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</si>
  <si>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</si>
  <si>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</si>
  <si>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</si>
  <si>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</si>
  <si>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</si>
  <si>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</si>
  <si>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</si>
  <si>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</si>
  <si>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</si>
  <si>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</si>
  <si>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</si>
  <si>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</si>
  <si>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</si>
  <si>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</si>
  <si>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</si>
  <si>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</si>
  <si>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</si>
  <si>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</si>
  <si>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</si>
  <si>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</si>
  <si>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</si>
  <si>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</si>
  <si>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</si>
  <si>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</si>
  <si>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</si>
  <si>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</si>
  <si>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</si>
  <si>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</si>
  <si>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</si>
  <si>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</si>
  <si>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</si>
  <si>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</si>
  <si>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</si>
  <si>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</si>
  <si>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</si>
  <si>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</si>
  <si>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</si>
  <si>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</si>
  <si>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</si>
  <si>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</si>
  <si>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</si>
  <si>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</si>
  <si>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</si>
  <si>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</si>
  <si>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</si>
  <si>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</si>
  <si>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</si>
  <si>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</si>
  <si>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</si>
  <si>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</si>
  <si>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</si>
  <si>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</si>
  <si>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</si>
  <si>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</si>
  <si>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</si>
  <si>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</si>
  <si>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</si>
  <si>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</si>
  <si>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</si>
  <si>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</si>
  <si>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</si>
  <si>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</si>
  <si>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</si>
  <si>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</si>
  <si>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</si>
  <si>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</si>
  <si>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</si>
  <si>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</si>
  <si>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</si>
  <si>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</si>
  <si>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</si>
  <si>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</si>
  <si>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</si>
  <si>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</si>
  <si>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</si>
  <si>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</si>
  <si>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</si>
  <si>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</si>
  <si>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</si>
  <si>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</si>
  <si>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</si>
  <si>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</si>
  <si>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</si>
  <si>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</si>
  <si>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</si>
  <si>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</si>
  <si>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</si>
  <si>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</si>
  <si>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</si>
  <si>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</si>
  <si>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</si>
  <si>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</si>
  <si>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</si>
  <si>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</si>
  <si>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</si>
  <si>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</si>
  <si>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</si>
  <si>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</si>
  <si>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</si>
  <si>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</si>
  <si>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</si>
  <si>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</si>
  <si>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</si>
  <si>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</si>
  <si>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</si>
  <si>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</si>
  <si>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</si>
  <si>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</si>
  <si>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</si>
  <si>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</si>
  <si>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</si>
  <si>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</si>
  <si>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</si>
  <si>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</si>
  <si>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</si>
  <si>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</si>
  <si>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</si>
  <si>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</si>
  <si>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</si>
  <si>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</si>
  <si>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</si>
  <si>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</si>
  <si>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</si>
  <si>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</si>
  <si>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</si>
  <si>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</si>
  <si>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</si>
  <si>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</si>
  <si>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</si>
  <si>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</si>
  <si>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</si>
  <si>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</si>
  <si>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</si>
  <si>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</si>
  <si>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</si>
  <si>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</si>
  <si>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</si>
  <si>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</si>
  <si>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</si>
  <si>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</si>
  <si>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</si>
  <si>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</si>
  <si>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</si>
  <si>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</si>
  <si>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</si>
  <si>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</si>
  <si>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</si>
  <si>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</si>
  <si>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</si>
  <si>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</si>
  <si>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</si>
  <si>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</si>
  <si>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</si>
  <si>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</si>
  <si>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</si>
  <si>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</si>
  <si>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</si>
  <si>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</si>
  <si>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</si>
  <si>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</si>
  <si>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</si>
  <si>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</si>
  <si>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</si>
  <si>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</si>
  <si>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</si>
  <si>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</si>
  <si>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</si>
  <si>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</si>
  <si>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</si>
  <si>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</si>
  <si>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</si>
  <si>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</si>
  <si>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</si>
  <si>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</si>
  <si>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</si>
  <si>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</si>
  <si>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</si>
  <si>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</si>
  <si>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</si>
  <si>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</si>
  <si>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</si>
  <si>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</si>
  <si>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</si>
  <si>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</si>
  <si>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</si>
  <si>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</si>
  <si>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</si>
  <si>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</si>
  <si>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</si>
  <si>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</si>
  <si>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</si>
  <si>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</si>
  <si>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</si>
  <si>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</si>
  <si>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</si>
  <si>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</si>
  <si>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</si>
  <si>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</si>
  <si>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</si>
  <si>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</si>
  <si>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</si>
  <si>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</si>
  <si>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</si>
  <si>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</si>
  <si>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</si>
  <si>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</si>
  <si>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</si>
  <si>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</si>
  <si>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</si>
  <si>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</si>
  <si>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</si>
  <si>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</si>
  <si>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</si>
  <si>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</si>
  <si>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</si>
  <si>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</si>
  <si>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</si>
  <si>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</si>
  <si>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</si>
  <si>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</si>
  <si>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</si>
  <si>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</si>
  <si>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</si>
  <si>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</si>
  <si>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</si>
  <si>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</si>
  <si>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</si>
  <si>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</si>
  <si>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</si>
  <si>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</si>
  <si>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</si>
  <si>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</si>
  <si>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</si>
  <si>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</si>
  <si>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</si>
  <si>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</si>
  <si>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</si>
  <si>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</si>
  <si>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</si>
  <si>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</si>
  <si>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</si>
  <si>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</si>
  <si>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</si>
  <si>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</si>
  <si>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</si>
  <si>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</si>
  <si>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</si>
  <si>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</si>
  <si>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</si>
  <si>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</si>
  <si>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</si>
  <si>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</si>
  <si>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</si>
  <si>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</si>
  <si>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</si>
  <si>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</si>
  <si>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</si>
  <si>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</si>
  <si>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</si>
  <si>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</si>
  <si>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</si>
  <si>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</si>
  <si>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</si>
  <si>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</si>
  <si>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</si>
  <si>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</si>
  <si>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</si>
  <si>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</si>
  <si>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</si>
  <si>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</si>
  <si>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</si>
  <si>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</si>
  <si>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</si>
  <si>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</si>
  <si>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</si>
  <si>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</si>
  <si>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</si>
  <si>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</si>
  <si>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</si>
  <si>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</si>
  <si>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</si>
  <si>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</si>
  <si>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</si>
  <si>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</si>
  <si>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</si>
  <si>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</si>
  <si>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</si>
  <si>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</si>
  <si>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</si>
  <si>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</si>
  <si>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</si>
  <si>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</si>
  <si>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</si>
  <si>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</si>
  <si>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</si>
  <si>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</si>
  <si>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</si>
  <si>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</si>
  <si>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</si>
  <si>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</si>
  <si>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</si>
  <si>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</si>
  <si>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</si>
  <si>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</si>
  <si>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</si>
  <si>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</si>
  <si>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</si>
  <si>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</si>
  <si>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</si>
  <si>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</si>
  <si>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</si>
  <si>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</si>
  <si>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</si>
  <si>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</si>
  <si>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</si>
  <si>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</si>
  <si>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</si>
  <si>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</si>
  <si>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</si>
  <si>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</si>
  <si>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</si>
  <si>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</si>
  <si>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</si>
  <si>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</si>
  <si>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</si>
  <si>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</si>
  <si>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</si>
  <si>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</si>
  <si>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</si>
  <si>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</si>
  <si>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</si>
  <si>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</si>
  <si>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</si>
  <si>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</si>
  <si>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</si>
  <si>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</si>
  <si>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</si>
  <si>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</si>
  <si>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</si>
  <si>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</si>
  <si>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</si>
  <si>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</si>
  <si>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</si>
  <si>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</si>
  <si>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</si>
  <si>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</si>
  <si>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</si>
  <si>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</si>
  <si>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</si>
  <si>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</si>
  <si>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</si>
  <si>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</si>
  <si>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</si>
  <si>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</si>
  <si>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</si>
  <si>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</si>
  <si>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</si>
  <si>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</si>
  <si>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</si>
  <si>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</si>
  <si>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</si>
  <si>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</si>
  <si>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</si>
  <si>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</si>
  <si>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</si>
  <si>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</si>
  <si>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</si>
  <si>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</si>
  <si>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</si>
  <si>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</si>
  <si>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</si>
  <si>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</si>
  <si>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</si>
  <si>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</si>
  <si>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</si>
  <si>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</si>
  <si>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</si>
  <si>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</si>
  <si>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</si>
  <si>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</si>
  <si>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</si>
  <si>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</si>
  <si>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</si>
  <si>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</si>
  <si>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</si>
  <si>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</si>
  <si>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</si>
  <si>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</si>
  <si>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</si>
  <si>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</si>
  <si>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</si>
  <si>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</si>
  <si>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</si>
  <si>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</si>
  <si>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</si>
  <si>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</si>
  <si>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</si>
  <si>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</si>
  <si>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</si>
  <si>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</si>
  <si>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</si>
  <si>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</si>
  <si>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</si>
  <si>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</si>
  <si>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</si>
  <si>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</si>
  <si>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</si>
  <si>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</si>
  <si>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</si>
  <si>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</si>
  <si>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</si>
  <si>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</si>
  <si>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</si>
  <si>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</si>
  <si>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</si>
  <si>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</si>
  <si>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</si>
  <si>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</si>
  <si>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</si>
  <si>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</si>
  <si>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</si>
  <si>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</si>
  <si>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</si>
  <si>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</si>
  <si>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</si>
  <si>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</si>
  <si>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</si>
  <si>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</si>
  <si>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</si>
  <si>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</si>
  <si>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</si>
  <si>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</si>
  <si>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</si>
  <si>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</si>
  <si>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</si>
  <si>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</si>
  <si>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</si>
  <si>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</si>
  <si>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</si>
  <si>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</si>
  <si>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</si>
  <si>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</si>
  <si>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</si>
  <si>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</si>
  <si>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</si>
  <si>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</si>
  <si>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</si>
  <si>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</si>
  <si>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</si>
  <si>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</si>
  <si>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</si>
  <si>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</si>
  <si>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</si>
  <si>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</si>
  <si>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</si>
  <si>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</si>
  <si>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</si>
  <si>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</si>
  <si>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</si>
  <si>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</si>
  <si>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</si>
  <si>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</si>
  <si>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</si>
  <si>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</si>
  <si>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</si>
  <si>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</si>
  <si>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</si>
  <si>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</si>
  <si>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</si>
  <si>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</si>
  <si>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</si>
  <si>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</si>
  <si>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</si>
  <si>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</si>
  <si>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</si>
  <si>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</si>
  <si>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</si>
  <si>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</si>
  <si>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</si>
  <si>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</si>
  <si>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</si>
  <si>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</si>
  <si>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</si>
  <si>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</si>
  <si>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</si>
  <si>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</si>
  <si>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</si>
  <si>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</si>
  <si>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</si>
  <si>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</si>
  <si>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</si>
  <si>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</si>
  <si>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</si>
  <si>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</si>
  <si>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</si>
  <si>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</si>
  <si>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</si>
  <si>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</si>
  <si>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</si>
  <si>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</si>
  <si>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</si>
  <si>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</si>
  <si>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</si>
  <si>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</si>
  <si>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</si>
  <si>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</si>
  <si>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</si>
  <si>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</si>
  <si>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</si>
  <si>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</si>
  <si>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</si>
  <si>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</si>
  <si>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</si>
  <si>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</si>
  <si>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</si>
  <si>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</si>
  <si>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</si>
  <si>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</si>
  <si>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</si>
  <si>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</si>
  <si>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</si>
  <si>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</si>
  <si>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</si>
  <si>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</si>
  <si>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</si>
  <si>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</si>
  <si>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</si>
  <si>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</si>
  <si>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</si>
  <si>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</si>
  <si>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</si>
  <si>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</si>
  <si>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</si>
  <si>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</si>
  <si>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</si>
  <si>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</si>
  <si>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</si>
  <si>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</si>
  <si>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</si>
  <si>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</si>
  <si>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</si>
  <si>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</si>
  <si>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</si>
  <si>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</si>
  <si>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</si>
  <si>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</si>
  <si>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</si>
  <si>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</si>
  <si>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</si>
  <si>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</si>
  <si>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</si>
  <si>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</si>
  <si>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</si>
  <si>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</si>
  <si>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</si>
  <si>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</si>
  <si>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</si>
  <si>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</si>
  <si>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</si>
  <si>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</si>
  <si>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</si>
  <si>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</si>
  <si>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</si>
  <si>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</si>
  <si>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</si>
  <si>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</si>
  <si>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</si>
  <si>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</si>
  <si>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</si>
  <si>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</si>
  <si>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</si>
  <si>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</si>
  <si>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</si>
  <si>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</si>
  <si>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</si>
  <si>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</si>
  <si>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</si>
  <si>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</si>
  <si>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</si>
  <si>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</si>
  <si>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</si>
  <si>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</si>
  <si>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</si>
  <si>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</si>
  <si>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</si>
  <si>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</si>
  <si>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</si>
  <si>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</si>
  <si>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</si>
  <si>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</si>
  <si>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</si>
  <si>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</si>
  <si>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</si>
  <si>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</si>
  <si>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</si>
  <si>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</si>
  <si>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</si>
  <si>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</si>
  <si>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</si>
  <si>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</si>
  <si>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</si>
  <si>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</si>
  <si>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</si>
  <si>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</si>
  <si>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</si>
  <si>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</si>
  <si>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</si>
  <si>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</si>
  <si>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</si>
  <si>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</si>
  <si>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</si>
  <si>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</si>
  <si>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</si>
  <si>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</si>
  <si>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</si>
  <si>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</si>
  <si>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</si>
  <si>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</si>
  <si>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</si>
  <si>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</si>
  <si>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</si>
  <si>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</si>
  <si>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</si>
  <si>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</si>
  <si>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</si>
  <si>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</si>
  <si>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</si>
  <si>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</si>
  <si>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</si>
  <si>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</si>
  <si>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</si>
  <si>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</si>
  <si>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</si>
  <si>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</si>
  <si>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</si>
  <si>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</si>
  <si>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</si>
  <si>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</si>
  <si>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</si>
  <si>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</si>
  <si>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</si>
  <si>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</si>
  <si>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</si>
  <si>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</si>
  <si>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</si>
  <si>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</si>
  <si>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</si>
  <si>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</si>
  <si>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</si>
  <si>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</si>
  <si>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</si>
  <si>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</si>
  <si>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</si>
  <si>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</si>
  <si>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</si>
  <si>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</si>
  <si>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</si>
  <si>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</si>
  <si>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</si>
  <si>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</si>
  <si>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</si>
  <si>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</si>
  <si>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</si>
  <si>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</si>
  <si>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</si>
  <si>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</si>
  <si>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</si>
  <si>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</si>
  <si>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</si>
  <si>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</si>
  <si>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</si>
  <si>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</si>
  <si>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</si>
  <si>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</si>
  <si>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</si>
  <si>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</si>
  <si>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</si>
  <si>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</si>
  <si>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</si>
  <si>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</si>
  <si>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</si>
  <si>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</si>
  <si>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</si>
  <si>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</si>
  <si>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</si>
  <si>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</si>
  <si>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</si>
  <si>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</si>
  <si>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</si>
  <si>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</si>
  <si>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</si>
  <si>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</si>
  <si>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</si>
  <si>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</si>
  <si>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</si>
  <si>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</si>
  <si>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</si>
  <si>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</si>
  <si>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</si>
  <si>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</si>
  <si>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</si>
  <si>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</si>
  <si>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</si>
  <si>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</si>
  <si>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</si>
  <si>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</si>
  <si>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</si>
  <si>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</si>
  <si>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</si>
  <si>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</si>
  <si>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</si>
  <si>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</si>
  <si>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</si>
  <si>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</si>
  <si>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</si>
  <si>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</si>
  <si>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</si>
  <si>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</si>
  <si>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</si>
  <si>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</si>
  <si>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</si>
  <si>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</si>
  <si>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</si>
  <si>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</si>
  <si>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</si>
  <si>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</si>
  <si>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</si>
  <si>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</si>
  <si>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</si>
  <si>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</si>
  <si>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</si>
  <si>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</si>
  <si>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</si>
  <si>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</si>
  <si>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</si>
  <si>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</si>
  <si>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</si>
  <si>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</si>
  <si>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</si>
  <si>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</si>
  <si>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</si>
  <si>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</si>
  <si>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</si>
  <si>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</si>
  <si>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</si>
  <si>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</si>
  <si>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</si>
  <si>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</si>
  <si>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</si>
  <si>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</si>
  <si>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</si>
  <si>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</si>
  <si>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</si>
  <si>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</si>
  <si>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</si>
  <si>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</si>
  <si>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</si>
  <si>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</si>
  <si>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</si>
  <si>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</si>
  <si>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</si>
  <si>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</si>
  <si>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</si>
  <si>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</si>
  <si>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</si>
  <si>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</si>
  <si>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</si>
  <si>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</si>
  <si>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</si>
  <si>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</si>
  <si>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</si>
  <si>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</si>
  <si>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</si>
  <si>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</si>
  <si>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</si>
  <si>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</si>
  <si>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</si>
  <si>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</si>
  <si>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</si>
  <si>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</si>
  <si>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</si>
  <si>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</si>
  <si>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</si>
  <si>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</si>
  <si>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</si>
  <si>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</si>
  <si>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</si>
  <si>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</si>
  <si>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</si>
  <si>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</si>
  <si>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</si>
  <si>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</si>
  <si>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</si>
  <si>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</si>
  <si>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</si>
  <si>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</si>
  <si>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</si>
  <si>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</si>
  <si>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</si>
  <si>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</si>
  <si>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</si>
  <si>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</si>
  <si>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</si>
  <si>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</si>
  <si>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</si>
  <si>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</si>
  <si>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</si>
  <si>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</si>
  <si>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</si>
  <si>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</si>
  <si>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</si>
  <si>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</si>
  <si>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</si>
  <si>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</si>
  <si>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</si>
  <si>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</si>
  <si>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</si>
  <si>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</si>
  <si>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</si>
  <si>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</si>
  <si>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</si>
  <si>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</si>
  <si>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</si>
  <si>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</si>
  <si>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</si>
  <si>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</si>
  <si>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</si>
  <si>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</si>
  <si>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</si>
  <si>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</si>
  <si>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</si>
  <si>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</si>
  <si>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</si>
  <si>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</si>
  <si>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</si>
  <si>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</si>
  <si>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</si>
  <si>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</si>
  <si>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</si>
  <si>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</si>
  <si>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</si>
  <si>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</si>
  <si>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</si>
  <si>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</si>
  <si>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</si>
  <si>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</si>
  <si>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</si>
  <si>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</si>
  <si>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</si>
  <si>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</si>
  <si>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</si>
  <si>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</si>
  <si>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</si>
  <si>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</si>
  <si>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</si>
  <si>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</si>
  <si>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</si>
  <si>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</si>
  <si>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</si>
  <si>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</si>
  <si>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</si>
  <si>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</si>
  <si>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</si>
  <si>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</si>
  <si>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</si>
  <si>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</si>
  <si>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</si>
  <si>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</si>
  <si>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</si>
  <si>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</si>
  <si>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</si>
  <si>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</si>
  <si>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</si>
  <si>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</si>
  <si>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</si>
  <si>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</si>
  <si>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</si>
  <si>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</si>
  <si>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</si>
  <si>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</si>
  <si>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</si>
  <si>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</si>
  <si>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</si>
  <si>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</si>
  <si>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</si>
  <si>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</si>
  <si>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</si>
  <si>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</si>
  <si>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</si>
  <si>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</si>
  <si>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</si>
  <si>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</si>
  <si>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</si>
  <si>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</si>
  <si>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</si>
  <si>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</si>
  <si>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</si>
  <si>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</si>
  <si>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</si>
  <si>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</si>
  <si>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</si>
  <si>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</si>
  <si>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</si>
  <si>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</si>
  <si>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</si>
  <si>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</si>
  <si>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</si>
  <si>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</si>
  <si>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</si>
  <si>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</si>
  <si>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</si>
  <si>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</si>
  <si>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</si>
  <si>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</si>
  <si>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</si>
  <si>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</si>
  <si>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</si>
  <si>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</si>
  <si>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</si>
  <si>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</si>
  <si>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</si>
  <si>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</si>
  <si>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</si>
  <si>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</si>
  <si>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</si>
  <si>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</si>
  <si>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</si>
  <si>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</si>
  <si>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</si>
  <si>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</si>
  <si>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</si>
  <si>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</si>
  <si>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</si>
  <si>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</si>
  <si>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</si>
  <si>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</si>
  <si>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</si>
  <si>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</si>
  <si>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</si>
  <si>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</si>
  <si>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</si>
  <si>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</si>
  <si>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</si>
  <si>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</si>
  <si>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</si>
  <si>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</si>
  <si>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</si>
  <si>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</si>
  <si>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</si>
  <si>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</si>
  <si>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</si>
  <si>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</si>
  <si>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</si>
  <si>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</si>
  <si>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</si>
  <si>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</si>
  <si>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</si>
  <si>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</si>
  <si>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</si>
  <si>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</si>
  <si>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</si>
  <si>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</si>
  <si>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</si>
  <si>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</si>
  <si>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</si>
  <si>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</si>
  <si>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</si>
  <si>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</si>
  <si>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</si>
  <si>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</si>
  <si>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</si>
  <si>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</si>
  <si>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</si>
  <si>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</si>
  <si>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</si>
  <si>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</si>
  <si>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</si>
  <si>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</si>
  <si>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</si>
  <si>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</si>
  <si>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</si>
  <si>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</si>
  <si>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</si>
  <si>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</si>
  <si>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</si>
  <si>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</si>
  <si>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</si>
  <si>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</si>
  <si>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</si>
  <si>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</si>
  <si>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</si>
  <si>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</si>
  <si>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</si>
  <si>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</si>
  <si>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</si>
  <si>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</si>
  <si>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</si>
  <si>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</si>
  <si>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</si>
  <si>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</si>
  <si>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</si>
  <si>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</si>
  <si>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</si>
  <si>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</si>
  <si>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</si>
  <si>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</si>
  <si>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</si>
  <si>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</si>
  <si>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</si>
  <si>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</si>
  <si>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</si>
  <si>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</si>
  <si>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</si>
  <si>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</si>
  <si>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</si>
  <si>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</si>
  <si>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</si>
  <si>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</si>
  <si>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</si>
  <si>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</si>
  <si>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</si>
  <si>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</si>
  <si>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</si>
  <si>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</si>
  <si>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</si>
  <si>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</si>
  <si>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</si>
  <si>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</si>
  <si>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</si>
  <si>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</si>
  <si>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</si>
  <si>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</si>
  <si>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</si>
  <si>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</si>
  <si>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</si>
  <si>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</si>
  <si>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</si>
  <si>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</si>
  <si>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</si>
  <si>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</si>
  <si>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</si>
  <si>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</si>
  <si>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</si>
  <si>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</si>
  <si>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</si>
  <si>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</si>
  <si>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</si>
  <si>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</si>
  <si>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</si>
  <si>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</si>
  <si>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</si>
  <si>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</si>
  <si>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</si>
  <si>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</si>
  <si>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</si>
  <si>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</si>
  <si>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</si>
  <si>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</si>
  <si>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</si>
  <si>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</si>
  <si>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</si>
  <si>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</si>
  <si>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</si>
  <si>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</si>
  <si>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</si>
  <si>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</si>
  <si>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</si>
  <si>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</si>
  <si>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</si>
  <si>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</si>
  <si>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</si>
  <si>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</si>
  <si>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</si>
  <si>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</si>
  <si>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</si>
  <si>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</si>
  <si>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</si>
  <si>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</si>
  <si>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</si>
  <si>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</si>
  <si>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</si>
  <si>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</si>
  <si>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</si>
  <si>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</si>
  <si>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</si>
  <si>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</si>
  <si>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</si>
  <si>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</si>
  <si>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</si>
  <si>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</si>
  <si>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</si>
  <si>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</si>
  <si>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</si>
  <si>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</si>
  <si>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</si>
  <si>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</si>
  <si>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</si>
  <si>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</si>
  <si>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</si>
  <si>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</si>
  <si>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</si>
  <si>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</si>
  <si>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</si>
  <si>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</si>
  <si>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</si>
  <si>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</si>
  <si>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</si>
  <si>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</si>
  <si>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</si>
  <si>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</si>
  <si>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</si>
  <si>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</si>
  <si>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</si>
  <si>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</si>
  <si>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</si>
  <si>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</si>
  <si>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</si>
  <si>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</si>
  <si>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</si>
  <si>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</si>
  <si>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</si>
  <si>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</si>
  <si>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</si>
  <si>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</si>
  <si>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</si>
  <si>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</si>
  <si>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</si>
  <si>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</si>
  <si>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</si>
  <si>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</si>
  <si>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</si>
  <si>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</si>
  <si>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</si>
  <si>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</si>
  <si>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</si>
  <si>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</si>
  <si>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</si>
  <si>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</si>
  <si>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</si>
  <si>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</si>
  <si>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</si>
  <si>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</si>
  <si>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</si>
  <si>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</si>
  <si>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</si>
  <si>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</si>
  <si>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</si>
  <si>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</si>
  <si>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</si>
  <si>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</si>
  <si>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</si>
  <si>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</si>
  <si>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</si>
  <si>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</si>
  <si>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</si>
  <si>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</si>
  <si>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</si>
  <si>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</si>
  <si>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</si>
  <si>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</si>
  <si>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</si>
  <si>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</si>
  <si>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</si>
  <si>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</si>
  <si>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</si>
  <si>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</si>
  <si>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</si>
  <si>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</si>
  <si>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</si>
  <si>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</si>
  <si>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</si>
  <si>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</si>
  <si>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</si>
  <si>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</si>
  <si>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</si>
  <si>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</si>
  <si>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</si>
  <si>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</si>
  <si>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</si>
  <si>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</si>
  <si>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</si>
  <si>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</si>
  <si>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</si>
  <si>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</si>
  <si>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</si>
  <si>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</si>
  <si>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</si>
  <si>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</si>
  <si>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</si>
  <si>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</si>
  <si>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</si>
  <si>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</si>
  <si>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</si>
  <si>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</si>
  <si>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</si>
  <si>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</si>
  <si>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</si>
  <si>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</si>
  <si>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</si>
  <si>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</si>
  <si>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</si>
  <si>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</si>
  <si>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</si>
  <si>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</si>
  <si>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</si>
  <si>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</si>
  <si>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</si>
  <si>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</si>
  <si>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</si>
  <si>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</si>
  <si>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</si>
  <si>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</si>
  <si>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</si>
  <si>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</si>
  <si>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</si>
  <si>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</si>
  <si>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</si>
  <si>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</si>
  <si>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</si>
  <si>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</si>
  <si>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</si>
  <si>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</si>
  <si>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</si>
  <si>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</si>
  <si>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</si>
  <si>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</si>
  <si>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</si>
  <si>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</si>
  <si>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</si>
  <si>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</si>
  <si>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</si>
  <si>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</si>
  <si>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</si>
  <si>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</si>
  <si>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</si>
  <si>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</si>
  <si>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</si>
  <si>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</si>
  <si>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</si>
  <si>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</si>
  <si>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</si>
  <si>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</si>
  <si>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</si>
  <si>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</si>
  <si>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</si>
  <si>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</si>
  <si>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</si>
  <si>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</si>
  <si>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</si>
  <si>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</si>
  <si>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</si>
  <si>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</si>
  <si>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</si>
  <si>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</si>
  <si>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</si>
  <si>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</si>
  <si>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</si>
  <si>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</si>
  <si>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</si>
  <si>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</si>
  <si>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</si>
  <si>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</si>
  <si>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</si>
  <si>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</si>
  <si>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</si>
  <si>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</si>
  <si>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</si>
  <si>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</si>
  <si>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</si>
  <si>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</si>
  <si>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</si>
  <si>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</si>
  <si>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</si>
  <si>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</si>
  <si>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</si>
  <si>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</si>
  <si>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</si>
  <si>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</si>
  <si>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</si>
  <si>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</si>
  <si>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</si>
  <si>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</si>
  <si>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</si>
  <si>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</si>
  <si>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</si>
  <si>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</si>
  <si>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</si>
  <si>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</si>
  <si>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</si>
  <si>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</si>
  <si>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</si>
  <si>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</si>
  <si>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</si>
  <si>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</si>
  <si>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</si>
  <si>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</si>
  <si>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</si>
  <si>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</si>
  <si>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</si>
  <si>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</si>
  <si>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</si>
  <si>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</si>
  <si>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</si>
  <si>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</si>
  <si>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</si>
  <si>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</si>
  <si>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</si>
  <si>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</si>
  <si>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</si>
  <si>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</si>
  <si>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</si>
  <si>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</si>
  <si>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</si>
  <si>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</si>
  <si>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</si>
  <si>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</si>
  <si>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</si>
  <si>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</si>
  <si>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</si>
  <si>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</si>
  <si>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</si>
  <si>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</si>
  <si>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</si>
  <si>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</si>
  <si>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</si>
  <si>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</si>
  <si>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</si>
  <si>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</si>
  <si>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</si>
  <si>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</si>
  <si>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</si>
  <si>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</si>
  <si>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</si>
  <si>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</si>
  <si>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</si>
  <si>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</si>
  <si>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</si>
  <si>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</si>
  <si>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</si>
  <si>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</si>
  <si>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</si>
  <si>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</si>
  <si>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</si>
  <si>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</si>
  <si>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</si>
  <si>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</si>
  <si>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</si>
  <si>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</si>
  <si>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</si>
  <si>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</si>
  <si>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</si>
  <si>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</si>
  <si>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</si>
  <si>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</si>
  <si>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</si>
  <si>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</si>
  <si>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</si>
  <si>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</si>
  <si>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</si>
  <si>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</si>
  <si>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</si>
  <si>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</si>
  <si>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</si>
  <si>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</si>
  <si>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</si>
  <si>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</si>
  <si>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</si>
  <si>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</si>
  <si>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</si>
  <si>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</si>
  <si>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</si>
  <si>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</si>
  <si>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</si>
  <si>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</si>
  <si>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</si>
  <si>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</si>
  <si>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</si>
  <si>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</si>
  <si>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</si>
  <si>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</si>
  <si>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</si>
  <si>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</si>
  <si>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</si>
  <si>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</si>
  <si>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</si>
  <si>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</si>
  <si>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</si>
  <si>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</si>
  <si>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</si>
  <si>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</si>
  <si>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</si>
  <si>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</si>
  <si>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</si>
  <si>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</si>
  <si>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</si>
  <si>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</si>
  <si>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</si>
  <si>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</si>
  <si>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</si>
  <si>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</si>
  <si>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</si>
  <si>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</si>
  <si>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</si>
  <si>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</si>
  <si>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</si>
  <si>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</si>
  <si>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</si>
  <si>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</si>
  <si>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</si>
  <si>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</si>
  <si>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</si>
  <si>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</si>
  <si>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</si>
  <si>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</si>
  <si>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</si>
  <si>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</si>
  <si>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</si>
  <si>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</si>
  <si>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</si>
  <si>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</si>
  <si>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</si>
  <si>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</si>
  <si>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</si>
  <si>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</si>
  <si>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</si>
  <si>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</si>
  <si>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</si>
  <si>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</si>
  <si>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</si>
  <si>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</si>
  <si>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</si>
  <si>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</si>
  <si>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</si>
  <si>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</si>
  <si>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</si>
  <si>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</si>
  <si>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</si>
  <si>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</si>
  <si>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</si>
  <si>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</si>
  <si>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</si>
  <si>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</si>
  <si>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</si>
  <si>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</si>
  <si>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</si>
  <si>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</si>
  <si>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</si>
  <si>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</si>
  <si>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</si>
  <si>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</si>
  <si>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</si>
  <si>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</si>
  <si>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</si>
  <si>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</si>
  <si>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</si>
  <si>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</si>
  <si>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</si>
  <si>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</si>
  <si>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</si>
  <si>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</si>
  <si>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</si>
  <si>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</si>
  <si>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</si>
  <si>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</si>
  <si>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</si>
  <si>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</si>
  <si>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</si>
  <si>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</si>
  <si>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</si>
  <si>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</si>
  <si>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</si>
  <si>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</si>
  <si>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</si>
  <si>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</si>
  <si>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</si>
  <si>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</si>
  <si>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</si>
  <si>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</si>
  <si>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</si>
  <si>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</si>
  <si>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</si>
  <si>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</si>
  <si>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</si>
  <si>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</si>
  <si>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</si>
  <si>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</si>
  <si>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</si>
  <si>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</si>
  <si>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</si>
  <si>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</si>
  <si>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</si>
  <si>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</si>
  <si>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</si>
  <si>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</si>
  <si>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</si>
  <si>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</si>
  <si>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</si>
  <si>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</si>
  <si>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</si>
  <si>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</si>
  <si>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</si>
  <si>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</si>
  <si>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</si>
  <si>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</si>
  <si>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</si>
  <si>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</si>
  <si>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</si>
  <si>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</si>
  <si>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</si>
  <si>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</si>
  <si>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</si>
  <si>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</si>
  <si>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</si>
  <si>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</si>
  <si>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</si>
  <si>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</si>
  <si>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</si>
  <si>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</si>
  <si>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</si>
  <si>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</si>
  <si>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</si>
  <si>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</si>
  <si>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</si>
  <si>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</si>
  <si>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</si>
  <si>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</si>
  <si>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</si>
  <si>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</si>
  <si>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</si>
  <si>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</si>
  <si>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</si>
  <si>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</si>
  <si>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</si>
  <si>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</si>
  <si>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</si>
  <si>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</si>
  <si>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</si>
  <si>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</si>
  <si>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</si>
  <si>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</si>
  <si>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</si>
  <si>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</si>
  <si>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</si>
  <si>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</si>
  <si>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</si>
  <si>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</si>
  <si>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</si>
  <si>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</si>
  <si>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</si>
  <si>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</si>
  <si>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</si>
  <si>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</si>
  <si>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</si>
  <si>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</si>
  <si>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</si>
  <si>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</si>
  <si>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</si>
  <si>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</si>
  <si>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</si>
  <si>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</si>
  <si>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</si>
  <si>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</si>
  <si>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</si>
  <si>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</si>
  <si>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</si>
  <si>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</si>
  <si>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</si>
  <si>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</si>
  <si>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</si>
  <si>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</si>
  <si>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</si>
  <si>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</si>
  <si>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</si>
  <si>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</si>
  <si>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</si>
  <si>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</si>
  <si>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</si>
  <si>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</si>
  <si>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</si>
  <si>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</si>
  <si>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</si>
  <si>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</si>
  <si>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</si>
  <si>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</si>
  <si>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</si>
  <si>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</si>
  <si>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</si>
  <si>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</si>
  <si>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</si>
  <si>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</si>
  <si>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</si>
  <si>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</si>
  <si>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</si>
  <si>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</si>
  <si>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</si>
  <si>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</si>
  <si>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</si>
  <si>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</si>
  <si>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</si>
  <si>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</si>
  <si>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</si>
  <si>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</si>
  <si>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</si>
  <si>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</si>
  <si>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</si>
  <si>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</si>
  <si>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</si>
  <si>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</si>
  <si>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</si>
  <si>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</si>
  <si>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</si>
  <si>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</si>
  <si>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</si>
  <si>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</si>
  <si>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</si>
  <si>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</si>
  <si>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</si>
  <si>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</si>
  <si>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</si>
  <si>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</si>
  <si>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</si>
  <si>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</si>
  <si>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</si>
  <si>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</si>
  <si>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</si>
  <si>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</si>
  <si>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</si>
  <si>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</si>
  <si>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</si>
  <si>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</si>
  <si>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</si>
  <si>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</si>
  <si>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</si>
  <si>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</si>
  <si>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</si>
  <si>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</si>
  <si>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</si>
  <si>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</si>
  <si>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</si>
  <si>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</si>
  <si>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</si>
  <si>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</si>
  <si>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</si>
  <si>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</si>
  <si>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</si>
  <si>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</si>
  <si>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</si>
  <si>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</si>
  <si>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</si>
  <si>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</si>
  <si>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</si>
  <si>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</si>
  <si>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</si>
  <si>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</si>
  <si>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</si>
  <si>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</si>
  <si>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</si>
  <si>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</si>
  <si>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</si>
  <si>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</si>
  <si>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</si>
  <si>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</si>
  <si>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</si>
  <si>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</si>
  <si>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</si>
  <si>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</si>
  <si>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</si>
  <si>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</si>
  <si>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</si>
  <si>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</si>
  <si>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</si>
  <si>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</si>
  <si>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</si>
  <si>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</si>
  <si>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</si>
  <si>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</si>
  <si>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</si>
  <si>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</si>
  <si>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</si>
  <si>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</si>
  <si>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</si>
  <si>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</si>
  <si>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</si>
  <si>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</si>
  <si>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</si>
  <si>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</si>
  <si>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</si>
  <si>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</si>
  <si>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</si>
  <si>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</si>
  <si>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</si>
  <si>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</si>
  <si>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</si>
  <si>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</si>
  <si>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</si>
  <si>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</si>
  <si>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</si>
  <si>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</si>
  <si>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</si>
  <si>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</si>
  <si>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</si>
  <si>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</si>
  <si>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</si>
  <si>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</si>
  <si>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</si>
  <si>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</si>
  <si>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</si>
  <si>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</si>
  <si>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</si>
  <si>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</si>
  <si>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</si>
  <si>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</si>
  <si>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</si>
  <si>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</si>
  <si>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</si>
  <si>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</si>
  <si>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</si>
  <si>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</si>
  <si>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</si>
  <si>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</si>
  <si>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</si>
  <si>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</si>
  <si>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</si>
  <si>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</si>
  <si>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</si>
  <si>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</si>
  <si>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</si>
  <si>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</si>
  <si>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</si>
  <si>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</si>
  <si>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</si>
  <si>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</si>
  <si>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</si>
  <si>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</si>
  <si>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</si>
  <si>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</si>
  <si>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</si>
  <si>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</si>
  <si>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</si>
  <si>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</si>
  <si>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</si>
  <si>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</si>
  <si>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</si>
  <si>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</si>
  <si>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</si>
  <si>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</si>
  <si>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</si>
  <si>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</si>
  <si>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</si>
  <si>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</si>
  <si>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</si>
  <si>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</si>
  <si>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</si>
  <si>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</si>
  <si>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</si>
  <si>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</si>
  <si>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</si>
  <si>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</si>
  <si>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</si>
  <si>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</si>
  <si>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</si>
  <si>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</si>
  <si>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</si>
  <si>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</si>
  <si>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</si>
  <si>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</si>
  <si>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</si>
  <si>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</si>
  <si>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</si>
  <si>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</si>
  <si>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</si>
  <si>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</si>
  <si>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</si>
  <si>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</si>
  <si>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</si>
  <si>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</si>
  <si>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</si>
  <si>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</si>
  <si>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</si>
  <si>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</si>
  <si>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</si>
  <si>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</si>
  <si>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</si>
  <si>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</si>
  <si>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</si>
  <si>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</si>
  <si>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</si>
  <si>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</si>
  <si>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</si>
  <si>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</si>
  <si>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</si>
  <si>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</si>
  <si>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</si>
  <si>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</si>
  <si>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</si>
  <si>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</si>
  <si>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</si>
  <si>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</si>
  <si>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</si>
  <si>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</si>
  <si>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</si>
  <si>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</si>
  <si>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</si>
  <si>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</si>
  <si>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</si>
  <si>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</si>
  <si>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</si>
  <si>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</si>
  <si>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</si>
  <si>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</si>
  <si>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</si>
  <si>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</si>
  <si>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</si>
  <si>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</si>
  <si>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</si>
  <si>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</si>
  <si>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</si>
  <si>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</si>
  <si>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</si>
  <si>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</si>
  <si>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</si>
  <si>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</si>
  <si>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</si>
  <si>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</si>
  <si>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</si>
  <si>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</si>
  <si>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</si>
  <si>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</si>
  <si>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</si>
  <si>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</si>
  <si>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</si>
  <si>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</si>
  <si>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</si>
  <si>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</si>
  <si>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</si>
  <si>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</si>
  <si>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</si>
  <si>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</si>
  <si>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</si>
  <si>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</si>
  <si>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</si>
  <si>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</si>
  <si>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</si>
  <si>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</si>
  <si>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</si>
  <si>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</si>
  <si>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</si>
  <si>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</si>
  <si>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</si>
  <si>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</si>
  <si>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</si>
  <si>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</si>
  <si>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</si>
  <si>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</si>
  <si>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</si>
  <si>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</si>
  <si>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</si>
  <si>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</si>
  <si>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</si>
  <si>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</si>
  <si>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</si>
  <si>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</si>
  <si>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</si>
  <si>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</si>
  <si>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</si>
  <si>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</si>
  <si>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</si>
  <si>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</si>
  <si>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</si>
  <si>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</si>
  <si>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</si>
  <si>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</si>
  <si>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</si>
  <si>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</si>
  <si>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</si>
  <si>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</si>
  <si>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</si>
  <si>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</si>
  <si>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</si>
  <si>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</si>
  <si>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</si>
  <si>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</si>
  <si>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</si>
  <si>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</si>
  <si>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</si>
  <si>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</si>
  <si>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</si>
  <si>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</si>
  <si>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</si>
  <si>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</si>
  <si>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</si>
  <si>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</si>
  <si>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</si>
  <si>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</si>
  <si>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</si>
  <si>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</si>
  <si>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</si>
  <si>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</si>
  <si>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</si>
  <si>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</si>
  <si>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</si>
  <si>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</si>
  <si>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</si>
  <si>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</si>
  <si>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</si>
  <si>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</si>
  <si>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</si>
  <si>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</si>
  <si>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</si>
  <si>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</si>
  <si>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</si>
  <si>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</si>
  <si>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</si>
  <si>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</si>
  <si>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</si>
  <si>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</si>
  <si>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</si>
  <si>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</si>
  <si>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</si>
  <si>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</si>
  <si>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</si>
  <si>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</si>
  <si>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</si>
  <si>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</si>
  <si>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</si>
  <si>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</si>
  <si>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</si>
  <si>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</si>
  <si>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</si>
  <si>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</si>
  <si>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</si>
  <si>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</si>
  <si>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</si>
  <si>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</si>
  <si>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</si>
  <si>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</si>
  <si>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</si>
  <si>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</si>
  <si>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</si>
  <si>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</si>
  <si>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</si>
  <si>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</si>
  <si>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</si>
  <si>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</si>
  <si>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</si>
  <si>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</si>
  <si>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</si>
  <si>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</si>
  <si>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</si>
  <si>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</si>
  <si>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</si>
  <si>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</si>
  <si>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</si>
  <si>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</si>
  <si>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</si>
  <si>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</si>
  <si>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</si>
  <si>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</si>
  <si>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</si>
  <si>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</si>
  <si>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</si>
  <si>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</si>
  <si>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</si>
  <si>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</si>
  <si>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</si>
  <si>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</si>
  <si>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</si>
  <si>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</si>
  <si>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</si>
  <si>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</si>
  <si>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</si>
  <si>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</si>
  <si>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</si>
  <si>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</si>
  <si>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</si>
  <si>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</si>
  <si>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</si>
  <si>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</si>
  <si>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</si>
  <si>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</si>
  <si>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</si>
  <si>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</si>
  <si>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</si>
  <si>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</si>
  <si>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</si>
  <si>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</si>
  <si>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</si>
  <si>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</si>
  <si>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</si>
  <si>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</si>
  <si>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</si>
  <si>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</si>
  <si>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</si>
  <si>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</si>
  <si>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</si>
  <si>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</si>
  <si>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</si>
  <si>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</si>
  <si>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</si>
  <si>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</si>
  <si>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</si>
  <si>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</si>
  <si>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</si>
  <si>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</si>
  <si>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</si>
  <si>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</si>
  <si>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</si>
  <si>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</si>
  <si>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</si>
  <si>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</si>
  <si>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</si>
  <si>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</si>
  <si>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</si>
  <si>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</si>
  <si>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</si>
  <si>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</si>
  <si>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</si>
  <si>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</si>
  <si>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</si>
  <si>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</si>
  <si>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</si>
  <si>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</si>
  <si>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</si>
  <si>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</si>
  <si>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</si>
  <si>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</si>
  <si>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</si>
  <si>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</si>
  <si>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</si>
  <si>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</si>
  <si>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</si>
  <si>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</si>
  <si>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</si>
  <si>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</si>
  <si>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</si>
  <si>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</si>
  <si>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</si>
  <si>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</si>
  <si>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</si>
  <si>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</si>
  <si>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</si>
  <si>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</si>
  <si>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</si>
  <si>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</si>
  <si>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</si>
  <si>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</si>
  <si>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</si>
  <si>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</si>
  <si>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</si>
  <si>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</si>
  <si>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</si>
  <si>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</si>
  <si>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</si>
  <si>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</si>
  <si>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</si>
  <si>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</si>
  <si>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</si>
  <si>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</si>
  <si>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</si>
  <si>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</si>
  <si>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</si>
  <si>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</si>
  <si>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</si>
  <si>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</si>
  <si>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</si>
  <si>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</si>
  <si>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</si>
  <si>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</si>
  <si>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</si>
  <si>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</si>
  <si>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</si>
  <si>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</si>
  <si>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</si>
  <si>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</si>
  <si>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</si>
  <si>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</si>
  <si>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</si>
  <si>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</si>
  <si>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</si>
  <si>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</si>
  <si>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</si>
  <si>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</si>
  <si>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</si>
  <si>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</si>
  <si>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</si>
  <si>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</si>
  <si>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</si>
  <si>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</si>
  <si>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</si>
  <si>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</si>
  <si>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</si>
  <si>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</si>
  <si>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</si>
  <si>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</si>
  <si>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</si>
  <si>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</si>
  <si>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</si>
  <si>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</si>
  <si>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</si>
  <si>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</si>
  <si>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</si>
  <si>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</si>
  <si>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</si>
  <si>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</si>
  <si>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</si>
  <si>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</si>
  <si>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</si>
  <si>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</si>
  <si>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</si>
  <si>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</si>
  <si>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</si>
  <si>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</si>
  <si>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</si>
  <si>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</si>
  <si>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</si>
  <si>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</si>
  <si>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</si>
  <si>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</si>
  <si>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</si>
  <si>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</si>
  <si>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</si>
  <si>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</si>
  <si>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</si>
  <si>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</si>
  <si>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</si>
  <si>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</si>
  <si>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</si>
  <si>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</si>
  <si>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</si>
  <si>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</si>
  <si>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</si>
  <si>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</si>
  <si>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</si>
  <si>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</si>
  <si>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</si>
  <si>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</si>
  <si>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</si>
  <si>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</si>
  <si>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</si>
  <si>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</si>
  <si>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</si>
  <si>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</si>
  <si>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</si>
  <si>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</si>
  <si>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</si>
  <si>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</si>
  <si>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</si>
  <si>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</si>
  <si>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</si>
  <si>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</si>
  <si>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</si>
  <si>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</si>
  <si>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</si>
  <si>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</si>
  <si>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</si>
  <si>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</si>
  <si>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</si>
  <si>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</si>
  <si>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</si>
  <si>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</si>
  <si>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</si>
  <si>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</si>
  <si>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</si>
  <si>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</si>
  <si>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</si>
  <si>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</si>
  <si>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</si>
  <si>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</si>
  <si>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</si>
  <si>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</si>
  <si>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</si>
  <si>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</si>
  <si>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</si>
  <si>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</si>
  <si>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</si>
  <si>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</si>
  <si>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</si>
  <si>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</si>
  <si>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</si>
  <si>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</si>
  <si>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</si>
  <si>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</si>
  <si>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</si>
  <si>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</si>
  <si>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</si>
  <si>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</si>
  <si>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</si>
  <si>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</si>
  <si>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</si>
  <si>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</si>
  <si>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</si>
  <si>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</si>
  <si>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</si>
  <si>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</si>
  <si>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</si>
  <si>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</si>
  <si>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</si>
  <si>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</si>
  <si>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</si>
  <si>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</si>
  <si>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</si>
  <si>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</si>
  <si>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</si>
  <si>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</si>
  <si>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</si>
  <si>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</si>
  <si>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</si>
  <si>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</si>
  <si>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</si>
  <si>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</si>
  <si>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</si>
  <si>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</si>
  <si>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</si>
  <si>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</si>
  <si>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</si>
  <si>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</si>
  <si>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</si>
  <si>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</si>
  <si>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</si>
  <si>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</si>
  <si>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</si>
  <si>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</si>
  <si>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</si>
  <si>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</si>
  <si>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</si>
  <si>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</si>
  <si>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</si>
  <si>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</si>
  <si>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</si>
  <si>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</si>
  <si>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</si>
  <si>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</si>
  <si>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</si>
  <si>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</si>
  <si>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</si>
  <si>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</si>
  <si>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</si>
  <si>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</si>
  <si>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</si>
  <si>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</si>
  <si>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</si>
  <si>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</si>
  <si>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</si>
  <si>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</si>
  <si>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</si>
  <si>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</si>
  <si>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</si>
  <si>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</si>
  <si>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</si>
  <si>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</si>
  <si>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</si>
  <si>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</si>
  <si>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</si>
  <si>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</si>
  <si>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</si>
  <si>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</si>
  <si>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</si>
  <si>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</si>
  <si>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</si>
  <si>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</si>
  <si>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</si>
  <si>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</si>
  <si>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</si>
  <si>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</si>
  <si>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</si>
  <si>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</si>
  <si>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</si>
  <si>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</si>
  <si>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</si>
  <si>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</si>
  <si>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</si>
  <si>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</si>
  <si>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</si>
  <si>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</si>
  <si>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</si>
  <si>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</si>
  <si>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</si>
  <si>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</si>
  <si>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</si>
  <si>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</si>
  <si>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</si>
  <si>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</si>
  <si>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</si>
  <si>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</si>
  <si>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</si>
  <si>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</si>
  <si>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</si>
  <si>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</si>
  <si>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</si>
  <si>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</si>
  <si>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</si>
  <si>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</si>
  <si>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</si>
  <si>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</si>
  <si>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</si>
  <si>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</si>
  <si>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</si>
  <si>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</si>
  <si>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</si>
  <si>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</si>
  <si>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</si>
  <si>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</si>
  <si>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</si>
  <si>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</si>
  <si>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</si>
  <si>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</si>
  <si>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</si>
  <si>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</si>
  <si>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</si>
  <si>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</si>
  <si>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</si>
  <si>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</si>
  <si>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</si>
  <si>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</si>
  <si>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</si>
  <si>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</si>
  <si>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</si>
  <si>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</si>
  <si>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</si>
  <si>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</si>
  <si>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</si>
  <si>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</si>
  <si>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</si>
  <si>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</si>
  <si>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</si>
  <si>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</si>
  <si>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</si>
  <si>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</si>
  <si>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</si>
  <si>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</si>
  <si>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</si>
  <si>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</si>
  <si>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</si>
  <si>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</si>
  <si>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</si>
  <si>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</si>
  <si>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</si>
  <si>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</si>
  <si>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</si>
  <si>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</si>
  <si>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</si>
  <si>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</si>
  <si>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</si>
  <si>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</si>
  <si>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</si>
  <si>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</si>
  <si>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</si>
  <si>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</si>
  <si>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</si>
  <si>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</si>
  <si>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</si>
  <si>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</si>
  <si>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</si>
  <si>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</si>
  <si>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</si>
  <si>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</si>
  <si>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</si>
  <si>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</si>
  <si>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</si>
  <si>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</si>
  <si>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</si>
  <si>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</si>
  <si>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</si>
  <si>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</si>
  <si>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</si>
  <si>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</si>
  <si>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</si>
  <si>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</si>
  <si>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</si>
  <si>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</si>
  <si>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</si>
  <si>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</si>
  <si>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</si>
  <si>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</si>
  <si>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</si>
  <si>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</si>
  <si>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</si>
  <si>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</si>
  <si>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</si>
  <si>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</si>
  <si>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</si>
  <si>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</si>
  <si>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</si>
  <si>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</si>
  <si>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</si>
  <si>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</si>
  <si>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</si>
  <si>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</si>
  <si>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</si>
  <si>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</si>
  <si>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</si>
  <si>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</si>
  <si>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</si>
  <si>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</si>
  <si>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</si>
  <si>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</si>
  <si>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</si>
  <si>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</si>
  <si>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</si>
  <si>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</si>
  <si>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</si>
  <si>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</si>
  <si>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</si>
  <si>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</si>
  <si>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</si>
  <si>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</si>
  <si>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</si>
  <si>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</si>
  <si>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</si>
  <si>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</si>
  <si>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</si>
  <si>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</si>
  <si>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</si>
  <si>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</si>
  <si>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</si>
  <si>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</si>
  <si>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</si>
  <si>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</si>
  <si>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</si>
  <si>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</si>
  <si>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</si>
  <si>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</si>
  <si>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</si>
  <si>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</si>
  <si>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</si>
  <si>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</si>
  <si>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</si>
  <si>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</si>
  <si>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</si>
  <si>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</si>
  <si>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</si>
  <si>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</si>
  <si>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</si>
  <si>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</si>
  <si>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</si>
  <si>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</si>
  <si>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</si>
  <si>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</si>
  <si>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</si>
  <si>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</si>
  <si>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</si>
  <si>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</si>
  <si>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</si>
  <si>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</si>
  <si>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</si>
  <si>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</si>
  <si>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</si>
  <si>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</si>
  <si>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</si>
  <si>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</si>
  <si>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</si>
  <si>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</si>
  <si>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</si>
  <si>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</si>
  <si>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</si>
  <si>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</si>
  <si>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</si>
  <si>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</si>
  <si>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</si>
  <si>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</si>
  <si>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</si>
  <si>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</si>
  <si>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</si>
  <si>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</si>
  <si>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</si>
  <si>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</si>
  <si>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</si>
  <si>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</si>
  <si>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</si>
  <si>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</si>
  <si>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</si>
  <si>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</si>
  <si>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</si>
  <si>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</si>
  <si>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</si>
  <si>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</si>
  <si>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</si>
  <si>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</si>
  <si>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</si>
  <si>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</si>
  <si>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</si>
  <si>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</si>
  <si>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</si>
  <si>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</si>
  <si>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</si>
  <si>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</si>
  <si>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</si>
  <si>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</si>
  <si>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</si>
  <si>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</si>
  <si>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</si>
  <si>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</si>
  <si>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</si>
  <si>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</si>
  <si>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</si>
  <si>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</si>
  <si>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</si>
  <si>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</si>
  <si>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</si>
  <si>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</si>
  <si>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</si>
  <si>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</si>
  <si>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</si>
  <si>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</si>
  <si>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</si>
  <si>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</si>
  <si>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</si>
  <si>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</si>
  <si>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</si>
  <si>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</si>
  <si>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</si>
  <si>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</si>
  <si>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</si>
  <si>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</si>
  <si>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</si>
  <si>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</si>
  <si>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</si>
  <si>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</si>
  <si>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</si>
  <si>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</si>
  <si>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</si>
  <si>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</si>
  <si>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</si>
  <si>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</si>
  <si>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</si>
  <si>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</si>
  <si>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</si>
  <si>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</si>
  <si>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</si>
  <si>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</si>
  <si>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</si>
  <si>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</si>
  <si>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</si>
  <si>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</si>
  <si>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</si>
  <si>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</si>
  <si>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</si>
  <si>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</si>
  <si>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</si>
  <si>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</si>
  <si>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</si>
  <si>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</si>
  <si>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</si>
  <si>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</si>
  <si>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</si>
  <si>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</si>
  <si>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</si>
  <si>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</si>
  <si>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</si>
  <si>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</si>
  <si>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</si>
  <si>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</si>
  <si>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</si>
  <si>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</si>
  <si>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</si>
  <si>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</si>
  <si>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</si>
  <si>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</si>
  <si>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</si>
  <si>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</si>
  <si>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</si>
  <si>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</si>
  <si>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</si>
  <si>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</si>
  <si>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</si>
  <si>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</si>
  <si>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</si>
  <si>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</si>
  <si>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</si>
  <si>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</si>
  <si>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</si>
  <si>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</si>
  <si>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</si>
  <si>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</si>
  <si>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</si>
  <si>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</si>
  <si>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</si>
  <si>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</si>
  <si>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</si>
  <si>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</si>
  <si>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</si>
  <si>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</si>
  <si>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</si>
  <si>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</si>
  <si>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</si>
  <si>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</si>
  <si>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</si>
  <si>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</si>
  <si>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</si>
  <si>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</si>
  <si>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</si>
  <si>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</si>
  <si>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</si>
  <si>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</si>
  <si>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</si>
  <si>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</si>
  <si>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</si>
  <si>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</si>
  <si>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</si>
  <si>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</si>
  <si>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</si>
  <si>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</si>
  <si>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</si>
  <si>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</si>
  <si>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</si>
  <si>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</si>
  <si>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</si>
  <si>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</si>
  <si>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</si>
  <si>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</si>
  <si>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</si>
  <si>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</si>
  <si>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</si>
  <si>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</si>
  <si>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</si>
  <si>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</si>
  <si>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</si>
  <si>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</si>
  <si>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</si>
  <si>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</si>
  <si>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</si>
  <si>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</si>
  <si>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</si>
  <si>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</si>
  <si>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</si>
  <si>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</si>
  <si>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</si>
  <si>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</si>
  <si>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</si>
  <si>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</si>
  <si>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</si>
  <si>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</si>
  <si>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</si>
  <si>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</si>
  <si>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</si>
  <si>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</si>
  <si>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</si>
  <si>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</si>
  <si>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</si>
  <si>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</si>
  <si>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</si>
  <si>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</si>
  <si>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</si>
  <si>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</si>
  <si>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</si>
  <si>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</si>
  <si>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</si>
  <si>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</si>
  <si>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</si>
  <si>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</si>
  <si>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</si>
  <si>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</si>
  <si>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</si>
  <si>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</si>
  <si>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</si>
  <si>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</si>
  <si>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</si>
  <si>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</si>
  <si>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</si>
  <si>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</si>
  <si>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</si>
  <si>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</si>
  <si>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</si>
  <si>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</si>
  <si>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</si>
  <si>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</si>
  <si>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</si>
  <si>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</si>
  <si>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</si>
  <si>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</si>
  <si>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</si>
  <si>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</si>
  <si>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</si>
  <si>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</si>
  <si>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</si>
  <si>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</si>
  <si>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</si>
  <si>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</si>
  <si>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</si>
  <si>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</si>
  <si>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</si>
  <si>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</si>
  <si>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</si>
  <si>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</si>
  <si>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</si>
  <si>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</si>
  <si>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</si>
  <si>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</si>
  <si>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</si>
  <si>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</si>
  <si>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</si>
  <si>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</si>
  <si>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</si>
  <si>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</si>
  <si>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</si>
  <si>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</si>
  <si>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</si>
  <si>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</si>
  <si>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</si>
  <si>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</si>
  <si>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</si>
  <si>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</si>
  <si>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</si>
  <si>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</si>
  <si>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</si>
  <si>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</si>
  <si>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</si>
  <si>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</si>
  <si>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</si>
  <si>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</si>
  <si>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</si>
  <si>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</si>
  <si>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</si>
  <si>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</si>
  <si>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</si>
  <si>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</si>
  <si>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</si>
  <si>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</si>
  <si>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</si>
  <si>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</si>
  <si>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</si>
  <si>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</si>
  <si>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</si>
  <si>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</si>
  <si>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</si>
  <si>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</si>
  <si>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</si>
  <si>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</si>
  <si>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</si>
  <si>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</si>
  <si>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</si>
  <si>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</si>
  <si>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</si>
  <si>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</si>
  <si>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</si>
  <si>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</si>
  <si>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</si>
  <si>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</si>
  <si>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</si>
  <si>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</si>
  <si>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</si>
  <si>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</si>
  <si>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</si>
  <si>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</si>
  <si>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</si>
  <si>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</si>
  <si>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</si>
  <si>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</si>
  <si>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</si>
  <si>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</si>
  <si>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</si>
  <si>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</si>
  <si>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</si>
  <si>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</si>
  <si>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</si>
  <si>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</si>
  <si>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</si>
  <si>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</si>
  <si>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</si>
  <si>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</si>
  <si>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</si>
  <si>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</si>
  <si>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</si>
  <si>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</si>
  <si>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</si>
  <si>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</si>
  <si>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</si>
  <si>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</si>
  <si>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</si>
  <si>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</si>
  <si>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</si>
  <si>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</si>
  <si>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</si>
  <si>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</si>
  <si>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</si>
  <si>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</si>
  <si>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</si>
  <si>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</si>
  <si>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</si>
  <si>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</si>
  <si>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</si>
  <si>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</si>
  <si>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</si>
  <si>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</si>
  <si>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</si>
  <si>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</si>
  <si>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</si>
  <si>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</si>
  <si>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</si>
  <si>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</si>
  <si>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</si>
  <si>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</si>
  <si>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</si>
  <si>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</si>
  <si>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</si>
  <si>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</si>
  <si>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</si>
  <si>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</si>
  <si>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</si>
  <si>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</si>
  <si>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</si>
  <si>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</si>
  <si>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</si>
  <si>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</si>
  <si>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</si>
  <si>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</si>
  <si>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</si>
  <si>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</si>
  <si>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</si>
  <si>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</si>
  <si>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</si>
  <si>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</si>
  <si>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</si>
  <si>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</si>
  <si>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</si>
  <si>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</si>
  <si>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</si>
  <si>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</si>
  <si>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</si>
  <si>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</si>
  <si>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</si>
  <si>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</si>
  <si>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</si>
  <si>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</si>
  <si>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</si>
  <si>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</si>
  <si>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</si>
  <si>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</si>
  <si>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</si>
  <si>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</si>
  <si>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</si>
  <si>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</si>
  <si>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</si>
  <si>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</si>
  <si>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</si>
  <si>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</si>
  <si>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</si>
  <si>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</si>
  <si>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</si>
  <si>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</si>
  <si>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</si>
  <si>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</si>
  <si>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</si>
  <si>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</si>
  <si>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</si>
  <si>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</si>
  <si>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</si>
  <si>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</si>
  <si>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</si>
  <si>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</si>
  <si>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</si>
  <si>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</si>
  <si>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</si>
  <si>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</si>
  <si>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</si>
  <si>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</si>
  <si>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</si>
  <si>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</si>
  <si>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</si>
  <si>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</si>
  <si>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</si>
  <si>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</si>
  <si>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</si>
  <si>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</si>
  <si>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</si>
  <si>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</si>
  <si>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</si>
  <si>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</si>
  <si>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</si>
  <si>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</si>
  <si>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</si>
  <si>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</si>
  <si>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</si>
  <si>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</si>
  <si>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</si>
  <si>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</si>
  <si>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</si>
  <si>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</si>
  <si>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</si>
  <si>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</si>
  <si>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</si>
  <si>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</si>
  <si>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</si>
  <si>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</si>
  <si>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</si>
  <si>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</si>
  <si>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</si>
  <si>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</si>
  <si>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</si>
  <si>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</si>
  <si>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</si>
  <si>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</si>
  <si>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</si>
  <si>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</si>
  <si>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</si>
  <si>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</si>
  <si>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</si>
  <si>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</si>
  <si>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</si>
  <si>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</si>
  <si>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</si>
  <si>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</si>
  <si>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</si>
  <si>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</si>
  <si>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</si>
  <si>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</si>
  <si>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</si>
  <si>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</si>
  <si>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</si>
  <si>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</si>
  <si>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</si>
  <si>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</si>
  <si>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</si>
  <si>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</si>
  <si>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</si>
  <si>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</si>
  <si>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</si>
  <si>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</si>
  <si>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</si>
  <si>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</si>
  <si>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</si>
  <si>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</si>
  <si>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</si>
  <si>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</si>
  <si>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</si>
  <si>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</si>
  <si>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</si>
  <si>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</si>
  <si>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</si>
  <si>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</si>
  <si>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</si>
  <si>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</si>
  <si>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</si>
  <si>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</si>
  <si>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</si>
  <si>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</si>
  <si>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</si>
  <si>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</si>
  <si>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</si>
  <si>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</si>
  <si>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</si>
  <si>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</si>
  <si>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</si>
  <si>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</si>
  <si>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</si>
  <si>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</si>
  <si>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</si>
  <si>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</si>
  <si>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</si>
  <si>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</si>
  <si>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</si>
  <si>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</si>
  <si>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</si>
  <si>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</si>
  <si>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</si>
  <si>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</si>
  <si>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</si>
  <si>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</si>
  <si>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</si>
  <si>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</si>
  <si>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</si>
  <si>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</si>
  <si>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</si>
  <si>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</si>
  <si>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</si>
  <si>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</si>
  <si>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</si>
  <si>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</si>
  <si>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</si>
  <si>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</si>
  <si>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</si>
  <si>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</si>
  <si>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</si>
  <si>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</si>
  <si>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</si>
  <si>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</si>
  <si>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</si>
  <si>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</si>
  <si>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</si>
  <si>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</si>
  <si>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</si>
  <si>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</si>
  <si>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</si>
  <si>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</si>
  <si>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</si>
  <si>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</si>
  <si>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</si>
  <si>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</si>
  <si>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</si>
  <si>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</si>
  <si>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</si>
  <si>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</si>
  <si>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</si>
  <si>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</si>
  <si>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</si>
  <si>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</si>
  <si>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</si>
  <si>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</si>
  <si>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</si>
  <si>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</si>
  <si>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</si>
  <si>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</si>
  <si>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</si>
  <si>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</si>
  <si>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</si>
  <si>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</si>
  <si>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</si>
  <si>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</si>
  <si>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</si>
  <si>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</si>
  <si>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</si>
  <si>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</si>
  <si>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</si>
  <si>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</si>
  <si>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</si>
  <si>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</si>
  <si>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</si>
  <si>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</si>
  <si>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</si>
  <si>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</si>
  <si>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</si>
  <si>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</si>
  <si>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</si>
  <si>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</si>
  <si>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</si>
  <si>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</si>
  <si>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</si>
  <si>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</si>
  <si>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</si>
  <si>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</si>
  <si>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</si>
  <si>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</si>
  <si>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</si>
  <si>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</si>
  <si>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</si>
  <si>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</si>
  <si>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</si>
  <si>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</si>
  <si>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</si>
  <si>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</si>
  <si>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</si>
  <si>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</si>
  <si>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</si>
  <si>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</si>
  <si>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</si>
  <si>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</si>
  <si>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</si>
  <si>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</si>
  <si>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</si>
  <si>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</si>
  <si>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</si>
  <si>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</si>
  <si>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</si>
  <si>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</si>
  <si>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</si>
  <si>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</si>
  <si>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</si>
  <si>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</si>
  <si>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</si>
  <si>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</si>
  <si>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</si>
  <si>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</si>
  <si>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</si>
  <si>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</si>
  <si>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</si>
  <si>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</si>
  <si>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</si>
  <si>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</si>
  <si>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</si>
  <si>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</si>
  <si>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</si>
  <si>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</si>
  <si>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</si>
  <si>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</si>
  <si>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</si>
  <si>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</si>
  <si>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</si>
  <si>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</si>
  <si>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</si>
  <si>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</si>
  <si>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</si>
  <si>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</si>
  <si>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</si>
  <si>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</si>
  <si>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</si>
  <si>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</si>
  <si>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</si>
  <si>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</si>
  <si>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</si>
  <si>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</si>
  <si>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</si>
  <si>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</si>
  <si>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</si>
  <si>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</si>
  <si>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</si>
  <si>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</si>
  <si>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</si>
  <si>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</si>
  <si>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</si>
  <si>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</si>
  <si>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</si>
  <si>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</si>
  <si>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</si>
  <si>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</si>
  <si>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</si>
  <si>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</si>
  <si>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</si>
  <si>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</si>
  <si>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</si>
  <si>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</si>
  <si>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</si>
  <si>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</si>
  <si>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</si>
  <si>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</si>
  <si>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</si>
  <si>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</si>
  <si>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</si>
  <si>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</si>
  <si>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</si>
  <si>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</si>
  <si>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</si>
  <si>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</si>
  <si>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</si>
  <si>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</si>
  <si>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</si>
  <si>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</si>
  <si>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</si>
  <si>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</si>
  <si>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</si>
  <si>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</si>
  <si>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</si>
  <si>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</si>
  <si>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</si>
  <si>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</si>
  <si>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</si>
  <si>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</si>
  <si>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</si>
  <si>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</si>
  <si>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</si>
  <si>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</si>
  <si>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</si>
  <si>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</si>
  <si>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</si>
  <si>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</si>
  <si>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</si>
  <si>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</si>
  <si>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</si>
  <si>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</si>
  <si>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</si>
  <si>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</si>
  <si>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</si>
  <si>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</si>
  <si>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</si>
  <si>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</si>
  <si>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</si>
  <si>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</si>
  <si>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</si>
  <si>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</si>
  <si>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</si>
  <si>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</si>
  <si>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</si>
  <si>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</si>
  <si>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</si>
  <si>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</si>
  <si>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</si>
  <si>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</si>
  <si>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</si>
  <si>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</si>
  <si>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</si>
  <si>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</si>
  <si>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</si>
  <si>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</si>
  <si>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</si>
  <si>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</si>
  <si>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</si>
  <si>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</si>
  <si>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</si>
  <si>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</si>
  <si>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</si>
  <si>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</si>
  <si>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</si>
  <si>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</si>
  <si>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</si>
  <si>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</si>
  <si>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</si>
  <si>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</si>
  <si>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</si>
  <si>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</si>
  <si>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</si>
  <si>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</si>
  <si>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</si>
  <si>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</si>
  <si>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</si>
  <si>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</si>
  <si>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</si>
  <si>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</si>
  <si>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</si>
  <si>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</si>
  <si>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</si>
  <si>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</si>
  <si>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</si>
  <si>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</si>
  <si>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</si>
  <si>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</si>
  <si>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</si>
  <si>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</si>
  <si>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</si>
  <si>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</si>
  <si>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</si>
  <si>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</si>
  <si>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</si>
  <si>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</si>
  <si>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</si>
  <si>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</si>
  <si>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</si>
  <si>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</si>
  <si>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</si>
  <si>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</si>
  <si>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</si>
  <si>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</si>
  <si>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</si>
  <si>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</si>
  <si>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</si>
  <si>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</si>
  <si>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</si>
  <si>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</si>
  <si>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</si>
  <si>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</si>
  <si>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</si>
  <si>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</si>
  <si>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</si>
  <si>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</si>
  <si>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</si>
  <si>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</si>
  <si>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</si>
  <si>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</si>
  <si>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</si>
  <si>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</si>
  <si>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</si>
  <si>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</si>
  <si>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</si>
  <si>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</si>
  <si>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</si>
  <si>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</si>
  <si>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</si>
  <si>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</si>
  <si>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</si>
  <si>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</si>
  <si>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</si>
  <si>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</si>
  <si>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</si>
  <si>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</si>
  <si>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</si>
  <si>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</si>
  <si>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</si>
  <si>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</si>
  <si>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</si>
  <si>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</si>
  <si>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</si>
  <si>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</si>
  <si>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</si>
  <si>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</si>
  <si>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</si>
  <si>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</si>
  <si>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</si>
  <si>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</si>
  <si>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</si>
  <si>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</si>
  <si>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</si>
  <si>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</si>
  <si>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</si>
  <si>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</si>
  <si>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</si>
  <si>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</si>
  <si>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</si>
  <si>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</si>
  <si>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</si>
  <si>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</si>
  <si>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</si>
  <si>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</si>
  <si>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</si>
  <si>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</si>
  <si>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</si>
  <si>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</si>
  <si>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</si>
  <si>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</si>
  <si>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</si>
  <si>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</si>
  <si>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</si>
  <si>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</si>
  <si>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</si>
  <si>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</si>
  <si>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</si>
  <si>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</si>
  <si>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</si>
  <si>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</si>
  <si>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</si>
  <si>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</si>
  <si>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</si>
  <si>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</si>
  <si>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</si>
  <si>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</si>
  <si>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</si>
  <si>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</si>
  <si>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</si>
  <si>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</si>
  <si>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</si>
  <si>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</si>
  <si>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</si>
  <si>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</si>
  <si>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</si>
  <si>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</si>
  <si>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</si>
  <si>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</si>
  <si>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</si>
  <si>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</si>
  <si>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</si>
  <si>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</si>
  <si>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</si>
  <si>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</si>
  <si>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</si>
  <si>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</si>
  <si>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</si>
  <si>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</si>
  <si>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</si>
  <si>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</si>
  <si>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</si>
  <si>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</si>
  <si>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</si>
  <si>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</si>
  <si>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</si>
  <si>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</si>
  <si>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</si>
  <si>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</si>
  <si>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</si>
  <si>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</si>
  <si>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</si>
  <si>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</si>
  <si>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</si>
  <si>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</si>
  <si>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</si>
  <si>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</si>
  <si>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</si>
  <si>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</si>
  <si>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</si>
  <si>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</si>
  <si>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</si>
  <si>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</si>
  <si>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</si>
  <si>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</si>
  <si>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</si>
  <si>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</si>
  <si>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</si>
  <si>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</si>
  <si>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</si>
  <si>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</si>
  <si>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</si>
  <si>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</si>
  <si>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</si>
  <si>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</si>
  <si>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</si>
  <si>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</si>
  <si>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</si>
  <si>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</si>
  <si>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</si>
  <si>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</si>
  <si>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</si>
  <si>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</si>
  <si>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</si>
  <si>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</si>
  <si>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</si>
  <si>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</si>
  <si>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</si>
  <si>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</si>
  <si>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</si>
  <si>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</si>
  <si>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</si>
  <si>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</si>
  <si>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</si>
  <si>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</si>
  <si>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</si>
  <si>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</si>
  <si>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</si>
  <si>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</si>
  <si>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</si>
  <si>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</si>
  <si>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</si>
  <si>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</si>
  <si>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</si>
  <si>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</si>
  <si>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</si>
  <si>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</si>
  <si>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</si>
  <si>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</si>
  <si>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</si>
  <si>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</si>
  <si>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</si>
  <si>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</si>
  <si>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</si>
  <si>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</si>
  <si>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</si>
  <si>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</si>
  <si>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</si>
  <si>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</si>
  <si>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</si>
  <si>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</si>
  <si>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</si>
  <si>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</si>
  <si>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</si>
  <si>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</si>
  <si>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</si>
  <si>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</si>
  <si>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</si>
  <si>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</si>
  <si>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</si>
  <si>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</si>
  <si>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</si>
  <si>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</si>
  <si>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</si>
  <si>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</si>
  <si>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</si>
  <si>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</si>
  <si>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</si>
  <si>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</si>
  <si>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</si>
  <si>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</si>
  <si>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</si>
  <si>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</si>
  <si>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</si>
  <si>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</si>
  <si>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</si>
  <si>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</si>
  <si>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</si>
  <si>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</si>
  <si>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</si>
  <si>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</si>
  <si>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</si>
  <si>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</si>
  <si>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</si>
  <si>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</si>
  <si>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</si>
  <si>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</si>
  <si>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</si>
  <si>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</si>
  <si>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</si>
  <si>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</si>
  <si>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</si>
  <si>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</si>
  <si>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</si>
  <si>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</si>
  <si>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</si>
  <si>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</si>
  <si>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</si>
  <si>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</si>
  <si>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</si>
  <si>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</si>
  <si>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</si>
  <si>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</si>
  <si>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</si>
  <si>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</si>
  <si>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</si>
  <si>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</si>
  <si>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</si>
  <si>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</si>
  <si>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</si>
  <si>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</si>
  <si>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</si>
  <si>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</si>
  <si>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</si>
  <si>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</si>
  <si>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</si>
  <si>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</si>
  <si>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</si>
  <si>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</si>
  <si>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</si>
  <si>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</si>
  <si>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</si>
  <si>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</si>
  <si>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</si>
  <si>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</si>
  <si>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</si>
  <si>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</si>
  <si>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</si>
  <si>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</si>
  <si>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</si>
  <si>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</si>
  <si>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</si>
  <si>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</si>
  <si>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</si>
  <si>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</si>
  <si>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</si>
  <si>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</si>
  <si>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</si>
  <si>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</si>
  <si>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</si>
  <si>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</si>
  <si>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</si>
  <si>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</si>
  <si>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</si>
  <si>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</si>
  <si>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</si>
  <si>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</si>
  <si>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</si>
  <si>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</si>
  <si>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</si>
  <si>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</si>
  <si>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</si>
  <si>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</si>
  <si>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</si>
  <si>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</si>
  <si>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</si>
  <si>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</si>
  <si>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</si>
  <si>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</si>
  <si>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</si>
  <si>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</si>
  <si>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</si>
  <si>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</si>
  <si>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</si>
  <si>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</si>
  <si>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</si>
  <si>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</si>
  <si>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</si>
  <si>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</si>
  <si>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</si>
  <si>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</si>
  <si>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</si>
  <si>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</si>
  <si>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</si>
  <si>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</si>
  <si>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</si>
  <si>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</si>
  <si>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</si>
  <si>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</si>
  <si>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</si>
  <si>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</si>
  <si>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</si>
  <si>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</si>
  <si>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</si>
  <si>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</si>
  <si>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</si>
  <si>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</si>
  <si>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</si>
  <si>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</si>
  <si>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</si>
  <si>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</si>
  <si>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</si>
  <si>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</si>
  <si>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</si>
  <si>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</si>
  <si>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</si>
  <si>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</si>
  <si>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</si>
  <si>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</si>
  <si>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</si>
  <si>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</si>
  <si>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</si>
  <si>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</si>
  <si>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</si>
  <si>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</si>
  <si>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</si>
  <si>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</si>
  <si>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</si>
  <si>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</si>
  <si>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</si>
  <si>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</si>
  <si>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</si>
  <si>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</si>
  <si>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</si>
  <si>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</si>
  <si>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</si>
  <si>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</si>
  <si>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</si>
  <si>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</si>
  <si>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</si>
  <si>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</si>
  <si>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</si>
  <si>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</si>
  <si>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</si>
  <si>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</si>
  <si>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</si>
  <si>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</si>
  <si>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</si>
  <si>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</si>
  <si>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</si>
  <si>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</si>
  <si>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</si>
  <si>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</si>
  <si>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</si>
  <si>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</si>
  <si>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</si>
  <si>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</si>
  <si>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</si>
  <si>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</si>
  <si>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</si>
  <si>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</si>
  <si>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</si>
  <si>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</si>
  <si>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</si>
  <si>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</si>
  <si>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</si>
  <si>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</si>
  <si>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</si>
  <si>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</si>
  <si>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</si>
  <si>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</si>
  <si>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</si>
  <si>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</si>
  <si>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</si>
  <si>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</si>
  <si>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</si>
  <si>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</si>
  <si>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</si>
  <si>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</si>
  <si>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</si>
  <si>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</si>
  <si>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</si>
  <si>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</si>
  <si>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</si>
  <si>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</si>
  <si>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</si>
  <si>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</si>
  <si>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</si>
  <si>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</si>
  <si>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</si>
  <si>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</si>
  <si>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</si>
  <si>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</si>
  <si>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</si>
  <si>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</si>
  <si>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</si>
  <si>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</si>
  <si>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</si>
  <si>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</si>
  <si>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</si>
  <si>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</si>
  <si>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</si>
  <si>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</si>
  <si>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</si>
  <si>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</si>
  <si>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</si>
  <si>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</si>
  <si>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</si>
  <si>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</si>
  <si>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</si>
  <si>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</si>
  <si>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</si>
  <si>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</si>
  <si>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</si>
  <si>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</si>
  <si>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</si>
  <si>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</si>
  <si>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</si>
  <si>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</si>
  <si>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</si>
  <si>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</si>
  <si>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</si>
  <si>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</si>
  <si>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</si>
  <si>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</si>
  <si>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</si>
  <si>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</si>
  <si>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</si>
  <si>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</si>
  <si>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</si>
  <si>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</si>
  <si>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</si>
  <si>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</si>
  <si>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</si>
  <si>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</si>
  <si>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</si>
  <si>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</si>
  <si>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</si>
  <si>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</si>
  <si>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</si>
  <si>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</si>
  <si>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</si>
  <si>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</si>
  <si>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</si>
  <si>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</si>
  <si>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</si>
  <si>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</si>
  <si>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</si>
  <si>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</si>
  <si>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</si>
  <si>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</si>
  <si>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</si>
  <si>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</si>
  <si>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</si>
  <si>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</si>
  <si>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</si>
  <si>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</si>
  <si>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</si>
  <si>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</si>
  <si>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</si>
  <si>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</si>
  <si>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</si>
  <si>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</si>
  <si>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</si>
  <si>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</si>
  <si>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</si>
  <si>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</si>
  <si>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</si>
  <si>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</si>
  <si>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</si>
  <si>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</si>
  <si>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</si>
  <si>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</si>
  <si>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</si>
  <si>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</si>
  <si>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</si>
  <si>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</si>
  <si>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</si>
  <si>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</si>
  <si>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</si>
  <si>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</si>
  <si>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</si>
  <si>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</si>
  <si>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</si>
  <si>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</si>
  <si>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</si>
  <si>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</si>
  <si>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</si>
  <si>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</si>
  <si>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</si>
  <si>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</si>
  <si>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</si>
  <si>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</si>
  <si>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</si>
  <si>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</si>
  <si>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</si>
  <si>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</si>
  <si>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</si>
  <si>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</si>
  <si>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</si>
  <si>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</si>
  <si>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</si>
  <si>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</si>
  <si>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</si>
  <si>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</si>
  <si>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</si>
  <si>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</si>
  <si>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</si>
  <si>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</si>
  <si>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</si>
  <si>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</si>
  <si>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</si>
  <si>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</si>
  <si>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</si>
  <si>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</si>
  <si>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</si>
  <si>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</si>
  <si>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</si>
  <si>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</si>
  <si>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</si>
  <si>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</si>
  <si>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</si>
  <si>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</si>
  <si>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</si>
  <si>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</si>
  <si>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</si>
  <si>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</si>
  <si>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</si>
  <si>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</si>
  <si>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</si>
  <si>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</si>
  <si>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</si>
  <si>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</si>
  <si>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</si>
  <si>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</si>
  <si>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</si>
  <si>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</si>
  <si>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</si>
  <si>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</si>
  <si>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</si>
  <si>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</si>
  <si>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</si>
  <si>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</si>
  <si>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</si>
  <si>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</si>
  <si>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</si>
  <si>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</si>
  <si>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</si>
  <si>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</si>
  <si>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</si>
  <si>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</si>
  <si>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</si>
  <si>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</si>
  <si>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</si>
  <si>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</si>
  <si>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</si>
  <si>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</si>
  <si>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</si>
  <si>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</si>
  <si>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</si>
  <si>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</si>
  <si>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</si>
  <si>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</si>
  <si>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</si>
  <si>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</si>
  <si>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</si>
  <si>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</si>
  <si>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</si>
  <si>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</si>
  <si>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</si>
  <si>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</si>
  <si>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</si>
  <si>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</si>
  <si>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</si>
  <si>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</si>
  <si>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</si>
  <si>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</si>
  <si>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</si>
  <si>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</si>
  <si>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</si>
  <si>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</si>
  <si>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</si>
  <si>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</si>
  <si>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</si>
  <si>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</si>
  <si>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</si>
  <si>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</si>
  <si>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</si>
  <si>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</si>
  <si>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</si>
  <si>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</si>
  <si>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</si>
  <si>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</si>
  <si>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</si>
  <si>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</si>
  <si>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</si>
  <si>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</si>
  <si>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</si>
  <si>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</si>
  <si>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</si>
  <si>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</si>
  <si>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</si>
  <si>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</si>
  <si>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</si>
  <si>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</si>
  <si>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</si>
  <si>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</si>
  <si>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</si>
  <si>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</si>
  <si>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</si>
  <si>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</si>
  <si>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</si>
  <si>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</si>
  <si>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</si>
  <si>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</si>
  <si>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</si>
  <si>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</si>
  <si>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</si>
  <si>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</si>
  <si>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</si>
  <si>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</si>
  <si>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</si>
  <si>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</si>
  <si>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</si>
  <si>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</si>
  <si>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</si>
  <si>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</si>
  <si>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</si>
  <si>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</si>
  <si>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</si>
  <si>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</si>
  <si>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</si>
  <si>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</si>
  <si>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</si>
  <si>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</si>
  <si>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</si>
  <si>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</si>
  <si>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</si>
  <si>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</si>
  <si>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</si>
  <si>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</si>
  <si>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</si>
  <si>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</si>
  <si>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</si>
  <si>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</si>
  <si>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</si>
  <si>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</si>
  <si>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</si>
  <si>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</si>
  <si>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</si>
  <si>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</si>
  <si>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</si>
  <si>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</si>
  <si>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</si>
  <si>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</si>
  <si>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</si>
  <si>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</si>
  <si>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</si>
  <si>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</si>
  <si>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</si>
  <si>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</si>
  <si>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</si>
  <si>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</si>
  <si>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</si>
  <si>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</si>
  <si>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</si>
  <si>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</si>
  <si>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</si>
  <si>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</si>
  <si>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</si>
  <si>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</si>
  <si>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</si>
  <si>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</si>
  <si>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</si>
  <si>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</si>
  <si>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</si>
  <si>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</si>
  <si>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</si>
  <si>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</si>
  <si>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</si>
  <si>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</si>
  <si>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</si>
  <si>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</si>
  <si>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</si>
  <si>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</si>
  <si>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</si>
  <si>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</si>
  <si>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</si>
  <si>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</si>
  <si>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</si>
  <si>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</si>
  <si>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</si>
  <si>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</si>
  <si>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</si>
  <si>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</si>
  <si>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</si>
  <si>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</si>
  <si>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</si>
  <si>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</si>
  <si>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</si>
  <si>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</si>
  <si>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</si>
  <si>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</si>
  <si>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</si>
  <si>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</si>
  <si>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</si>
  <si>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</si>
  <si>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</si>
  <si>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</si>
  <si>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</si>
  <si>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</si>
  <si>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</si>
  <si>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</si>
  <si>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</si>
  <si>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</si>
  <si>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</si>
  <si>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</si>
  <si>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</si>
  <si>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</si>
  <si>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</si>
  <si>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</si>
  <si>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</si>
  <si>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</si>
  <si>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</si>
  <si>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</si>
  <si>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</si>
  <si>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</si>
  <si>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</si>
  <si>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</si>
  <si>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</si>
  <si>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</si>
  <si>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</si>
  <si>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</si>
  <si>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</si>
  <si>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</si>
  <si>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</si>
  <si>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</si>
  <si>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</si>
  <si>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</si>
  <si>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</si>
  <si>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</si>
  <si>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</si>
  <si>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</si>
  <si>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</si>
  <si>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</si>
  <si>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</si>
  <si>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</si>
  <si>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</si>
  <si>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</si>
  <si>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</si>
  <si>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</si>
  <si>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</si>
  <si>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</si>
  <si>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</si>
  <si>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</si>
  <si>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</si>
  <si>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</si>
  <si>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</si>
  <si>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</si>
  <si>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</si>
  <si>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</si>
  <si>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</si>
  <si>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</si>
  <si>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</si>
  <si>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</si>
  <si>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</si>
  <si>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</si>
  <si>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</si>
  <si>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</si>
  <si>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</si>
  <si>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</si>
  <si>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</si>
  <si>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</si>
  <si>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</si>
  <si>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</si>
  <si>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</si>
  <si>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</si>
  <si>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</si>
  <si>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</si>
  <si>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</si>
  <si>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</si>
  <si>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</si>
  <si>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</si>
  <si>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</si>
  <si>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</si>
  <si>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</si>
  <si>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</si>
  <si>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</si>
  <si>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</si>
  <si>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</si>
  <si>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</si>
  <si>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</si>
  <si>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</si>
  <si>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</si>
  <si>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</si>
  <si>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</si>
  <si>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</si>
  <si>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</si>
  <si>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</si>
  <si>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</si>
  <si>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</si>
  <si>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</si>
  <si>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</si>
  <si>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</si>
  <si>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</si>
  <si>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</si>
  <si>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</si>
  <si>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</si>
  <si>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</si>
  <si>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</si>
  <si>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</si>
  <si>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</si>
  <si>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</si>
  <si>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</si>
  <si>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</si>
  <si>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</si>
  <si>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</si>
  <si>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</si>
  <si>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</si>
  <si>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</si>
  <si>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</si>
  <si>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</si>
  <si>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</si>
  <si>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</si>
  <si>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</si>
  <si>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</si>
  <si>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</si>
  <si>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</si>
  <si>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</si>
  <si>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</si>
  <si>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</si>
  <si>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</si>
  <si>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</si>
  <si>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</si>
  <si>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</si>
  <si>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</si>
  <si>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</si>
  <si>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</si>
  <si>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</si>
  <si>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</si>
  <si>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</si>
  <si>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</si>
  <si>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</si>
  <si>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</si>
  <si>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</si>
  <si>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</si>
  <si>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</si>
  <si>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</si>
  <si>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</si>
  <si>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</si>
  <si>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</si>
  <si>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</si>
  <si>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</si>
  <si>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</si>
  <si>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</si>
  <si>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</si>
  <si>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</si>
  <si>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</si>
  <si>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</si>
  <si>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</si>
  <si>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</si>
  <si>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</si>
  <si>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</si>
  <si>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</si>
  <si>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</si>
  <si>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</si>
  <si>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</si>
  <si>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</si>
  <si>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</si>
  <si>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</si>
  <si>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</si>
  <si>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</si>
  <si>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</si>
  <si>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</si>
  <si>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</si>
  <si>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</si>
  <si>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</si>
  <si>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</si>
  <si>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</si>
  <si>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</si>
  <si>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</si>
  <si>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</si>
  <si>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</si>
  <si>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</si>
  <si>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</si>
  <si>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</si>
  <si>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</si>
  <si>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</si>
  <si>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</si>
  <si>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</si>
  <si>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</si>
  <si>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</si>
  <si>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</si>
  <si>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</si>
  <si>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</si>
  <si>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</si>
  <si>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</si>
  <si>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</si>
  <si>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</si>
  <si>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</si>
  <si>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</si>
  <si>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</si>
  <si>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</si>
  <si>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</si>
  <si>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</si>
  <si>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</si>
  <si>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</si>
  <si>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</si>
  <si>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</si>
  <si>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</si>
  <si>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</si>
  <si>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</si>
  <si>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</si>
  <si>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</si>
  <si>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</si>
  <si>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</si>
  <si>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</si>
  <si>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</si>
  <si>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</si>
  <si>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</si>
  <si>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</si>
  <si>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</si>
  <si>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</si>
  <si>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</si>
  <si>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</si>
  <si>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</si>
  <si>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</si>
  <si>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</si>
  <si>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</si>
  <si>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</si>
  <si>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</si>
  <si>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</si>
  <si>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</si>
  <si>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</si>
  <si>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</si>
  <si>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</si>
  <si>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</si>
  <si>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</si>
  <si>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</si>
  <si>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</si>
  <si>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</si>
  <si>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</si>
  <si>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</si>
  <si>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</si>
  <si>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</si>
  <si>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</si>
  <si>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</si>
  <si>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</si>
  <si>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</si>
  <si>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</si>
  <si>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</si>
  <si>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</si>
  <si>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</si>
  <si>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</si>
  <si>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</si>
  <si>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</si>
  <si>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</si>
  <si>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</si>
  <si>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</si>
  <si>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</si>
  <si>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</si>
  <si>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</si>
  <si>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</si>
  <si>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</si>
  <si>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</si>
  <si>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</si>
  <si>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</si>
  <si>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</si>
  <si>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</si>
  <si>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</si>
  <si>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</si>
  <si>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</si>
  <si>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</si>
  <si>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</si>
  <si>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</si>
  <si>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</si>
  <si>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</si>
  <si>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</si>
  <si>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</si>
  <si>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</si>
  <si>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</si>
  <si>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</si>
  <si>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</si>
  <si>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</si>
  <si>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</si>
  <si>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</si>
  <si>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</si>
  <si>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</si>
  <si>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</si>
  <si>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</si>
  <si>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</si>
  <si>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</si>
  <si>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</si>
  <si>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</si>
  <si>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</si>
  <si>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</si>
  <si>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</si>
  <si>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</si>
  <si>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</si>
  <si>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</si>
  <si>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</si>
  <si>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</si>
  <si>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</si>
  <si>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</si>
  <si>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</si>
  <si>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</si>
  <si>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</si>
  <si>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</si>
  <si>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</si>
  <si>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</si>
  <si>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</si>
  <si>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</si>
  <si>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</si>
  <si>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</si>
  <si>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</si>
  <si>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</si>
  <si>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</si>
  <si>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</si>
  <si>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</si>
  <si>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</si>
  <si>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</si>
  <si>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</si>
  <si>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</si>
  <si>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</si>
  <si>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</si>
  <si>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</si>
  <si>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</si>
  <si>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</si>
  <si>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</si>
  <si>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</si>
  <si>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</si>
  <si>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</si>
  <si>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</si>
  <si>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</si>
  <si>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</si>
  <si>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</si>
  <si>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</si>
  <si>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</si>
  <si>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</si>
  <si>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</si>
  <si>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</si>
  <si>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</si>
  <si>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</si>
  <si>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</si>
  <si>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</si>
  <si>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</si>
  <si>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</si>
  <si>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</si>
  <si>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</si>
  <si>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</si>
  <si>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</si>
  <si>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</si>
  <si>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</si>
  <si>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</si>
  <si>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</si>
  <si>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</si>
  <si>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</si>
  <si>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</si>
  <si>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</si>
  <si>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</si>
  <si>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</si>
  <si>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</si>
  <si>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</si>
  <si>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</si>
  <si>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</si>
  <si>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</si>
  <si>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</si>
  <si>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</si>
  <si>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</si>
  <si>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</si>
  <si>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</si>
  <si>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</si>
  <si>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</si>
  <si>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</si>
  <si>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</si>
  <si>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</si>
  <si>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</si>
  <si>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</si>
  <si>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</si>
  <si>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</si>
  <si>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</si>
  <si>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</si>
  <si>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</si>
  <si>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</si>
  <si>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</si>
  <si>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</si>
  <si>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</si>
  <si>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</si>
  <si>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</si>
  <si>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</si>
  <si>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</si>
  <si>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</si>
  <si>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</si>
  <si>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</si>
  <si>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</si>
  <si>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</si>
  <si>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</si>
  <si>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</si>
  <si>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</si>
  <si>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</si>
  <si>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</si>
  <si>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</si>
  <si>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</si>
  <si>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</si>
  <si>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</si>
  <si>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</si>
  <si>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</si>
  <si>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</si>
  <si>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</si>
  <si>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</si>
  <si>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</si>
  <si>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</si>
  <si>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</si>
  <si>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</si>
  <si>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</si>
  <si>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</si>
  <si>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</si>
  <si>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</si>
  <si>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</si>
  <si>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</si>
  <si>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</si>
  <si>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</si>
  <si>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</si>
  <si>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</si>
  <si>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</si>
  <si>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</si>
  <si>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</si>
  <si>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</si>
  <si>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</si>
  <si>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</si>
  <si>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</si>
  <si>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</si>
  <si>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</si>
  <si>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</si>
  <si>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</si>
  <si>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</si>
  <si>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</si>
  <si>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</si>
  <si>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</si>
  <si>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</si>
  <si>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</si>
  <si>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</si>
  <si>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</si>
  <si>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</si>
  <si>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</si>
  <si>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</si>
  <si>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</si>
  <si>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</si>
  <si>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</si>
  <si>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</si>
  <si>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</si>
  <si>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</si>
  <si>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</si>
  <si>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</si>
  <si>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</si>
  <si>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</si>
  <si>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</si>
  <si>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</si>
  <si>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</si>
  <si>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</si>
  <si>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</si>
  <si>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</si>
  <si>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</si>
  <si>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</si>
  <si>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</si>
  <si>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</si>
  <si>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</si>
  <si>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</si>
  <si>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</si>
  <si>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</si>
  <si>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</si>
  <si>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</si>
  <si>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</si>
  <si>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</si>
  <si>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</si>
  <si>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</si>
  <si>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</si>
  <si>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</si>
  <si>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</si>
  <si>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</si>
  <si>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</si>
  <si>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</si>
  <si>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</si>
  <si>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</si>
  <si>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</si>
  <si>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</si>
  <si>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</si>
  <si>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</si>
  <si>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</si>
  <si>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</si>
  <si>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</si>
  <si>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</si>
  <si>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</si>
  <si>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</si>
  <si>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</si>
  <si>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</si>
  <si>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</si>
  <si>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</si>
  <si>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</si>
  <si>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</si>
  <si>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</si>
  <si>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</si>
  <si>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</si>
  <si>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</si>
  <si>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</si>
  <si>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</si>
  <si>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</si>
  <si>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</si>
  <si>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</si>
  <si>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</si>
  <si>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</si>
  <si>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</si>
  <si>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</si>
  <si>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</si>
  <si>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</si>
  <si>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</si>
  <si>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</si>
  <si>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</si>
  <si>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</si>
  <si>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</si>
  <si>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</si>
  <si>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</si>
  <si>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</si>
  <si>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</si>
  <si>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</si>
  <si>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</si>
  <si>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</si>
  <si>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</si>
  <si>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</si>
  <si>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</si>
  <si>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</si>
  <si>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</si>
  <si>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</si>
  <si>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</si>
  <si>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</si>
  <si>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</si>
  <si>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</si>
  <si>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</si>
  <si>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</si>
  <si>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</si>
  <si>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</si>
  <si>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</si>
  <si>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</si>
  <si>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</si>
  <si>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</si>
  <si>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</si>
  <si>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</si>
  <si>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</si>
  <si>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</si>
  <si>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</si>
  <si>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</si>
  <si>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</si>
  <si>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</si>
  <si>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</si>
  <si>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</si>
  <si>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</si>
  <si>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</si>
  <si>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</si>
  <si>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</si>
  <si>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</si>
  <si>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</si>
  <si>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</si>
  <si>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</si>
  <si>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</si>
  <si>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</si>
  <si>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</si>
  <si>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</si>
  <si>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</si>
  <si>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</si>
  <si>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</si>
  <si>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</si>
  <si>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</si>
  <si>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</si>
  <si>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</si>
  <si>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</si>
  <si>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</si>
  <si>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</si>
  <si>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</si>
  <si>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</si>
  <si>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</si>
  <si>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</si>
  <si>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</si>
  <si>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</si>
  <si>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</si>
  <si>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</si>
  <si>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</si>
  <si>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</si>
  <si>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</si>
  <si>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</si>
  <si>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</si>
  <si>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</si>
  <si>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</si>
  <si>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</si>
  <si>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</si>
  <si>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</si>
  <si>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</si>
  <si>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</si>
  <si>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</si>
  <si>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</si>
  <si>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</si>
  <si>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</si>
  <si>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</si>
  <si>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</si>
  <si>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</si>
  <si>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</si>
  <si>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</si>
  <si>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</si>
  <si>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</si>
  <si>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</si>
  <si>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</si>
  <si>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</si>
  <si>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</si>
  <si>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</si>
  <si>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</si>
  <si>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</si>
  <si>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</si>
  <si>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</si>
  <si>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</si>
  <si>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</si>
  <si>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</si>
  <si>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</si>
  <si>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</si>
  <si>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</si>
  <si>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</si>
  <si>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</si>
  <si>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</si>
  <si>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</si>
  <si>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</si>
  <si>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</si>
  <si>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</si>
  <si>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</si>
  <si>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</si>
  <si>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</si>
  <si>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</si>
  <si>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</si>
  <si>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</si>
  <si>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</si>
  <si>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</si>
  <si>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</si>
  <si>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</si>
  <si>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</si>
  <si>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</si>
  <si>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</si>
  <si>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</si>
  <si>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</si>
  <si>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</si>
  <si>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</si>
  <si>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</si>
  <si>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</si>
  <si>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</si>
  <si>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</si>
  <si>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</si>
  <si>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</si>
  <si>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</si>
  <si>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</si>
  <si>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</si>
  <si>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</si>
  <si>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</si>
  <si>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</si>
  <si>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</si>
  <si>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</si>
  <si>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</si>
  <si>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</si>
  <si>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</si>
  <si>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</si>
  <si>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</si>
  <si>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</si>
  <si>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</si>
  <si>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</si>
  <si>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</si>
  <si>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</si>
  <si>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</si>
  <si>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</si>
  <si>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</si>
  <si>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</si>
  <si>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</si>
  <si>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</si>
  <si>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</si>
  <si>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</si>
  <si>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</si>
  <si>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</si>
  <si>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</si>
  <si>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</si>
  <si>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</si>
  <si>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</si>
  <si>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</si>
  <si>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</si>
  <si>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</si>
  <si>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</si>
  <si>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</si>
  <si>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</si>
  <si>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</si>
  <si>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</si>
  <si>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</si>
  <si>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</si>
  <si>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</si>
  <si>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</si>
  <si>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</si>
  <si>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</si>
  <si>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</si>
  <si>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</si>
  <si>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</si>
  <si>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</si>
  <si>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</si>
  <si>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</si>
  <si>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</si>
  <si>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</si>
  <si>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</si>
  <si>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</si>
  <si>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</si>
  <si>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</si>
  <si>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</si>
  <si>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</si>
  <si>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</si>
  <si>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</si>
  <si>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</si>
  <si>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</si>
  <si>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</si>
  <si>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</si>
  <si>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</si>
  <si>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</si>
  <si>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</si>
  <si>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</si>
  <si>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</si>
  <si>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</si>
  <si>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</si>
  <si>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</si>
  <si>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</si>
  <si>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</si>
  <si>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</si>
  <si>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</si>
  <si>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</si>
  <si>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</si>
  <si>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</si>
  <si>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</si>
  <si>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</si>
  <si>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</si>
  <si>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</si>
  <si>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</si>
  <si>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</si>
  <si>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</si>
  <si>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</si>
  <si>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</si>
  <si>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</si>
  <si>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</si>
  <si>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</si>
  <si>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</si>
  <si>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</si>
  <si>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</si>
  <si>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</si>
  <si>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</si>
  <si>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</si>
  <si>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</si>
  <si>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</si>
  <si>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</si>
  <si>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</si>
  <si>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</si>
  <si>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</si>
  <si>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</si>
  <si>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</si>
  <si>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</si>
  <si>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</si>
  <si>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</si>
  <si>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</si>
  <si>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</si>
  <si>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</si>
  <si>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</si>
  <si>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</si>
  <si>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</si>
  <si>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</si>
  <si>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</si>
  <si>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</si>
  <si>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</si>
  <si>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</si>
  <si>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</si>
  <si>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</si>
  <si>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</si>
  <si>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</si>
  <si>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</si>
  <si>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</si>
  <si>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</si>
  <si>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</si>
  <si>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</si>
  <si>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</si>
  <si>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</si>
  <si>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</si>
  <si>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</si>
  <si>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</si>
  <si>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</si>
  <si>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</si>
  <si>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</si>
  <si>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</si>
  <si>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</si>
  <si>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</si>
  <si>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</si>
  <si>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</si>
  <si>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</si>
  <si>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</si>
  <si>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</si>
  <si>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</si>
  <si>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</si>
  <si>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</si>
  <si>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</si>
  <si>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</si>
  <si>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</si>
  <si>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</si>
  <si>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</si>
  <si>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</si>
  <si>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</si>
  <si>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</si>
  <si>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</si>
  <si>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</si>
  <si>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</si>
  <si>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</si>
  <si>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</si>
  <si>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</si>
  <si>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</si>
  <si>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</si>
  <si>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</si>
  <si>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</si>
  <si>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</si>
  <si>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</si>
  <si>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</si>
  <si>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</si>
  <si>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</si>
  <si>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</si>
  <si>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</si>
  <si>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</si>
  <si>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</si>
  <si>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</si>
  <si>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</si>
  <si>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</si>
  <si>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</si>
  <si>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</si>
  <si>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</si>
  <si>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</si>
  <si>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</si>
  <si>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</si>
  <si>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</si>
  <si>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</si>
  <si>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</si>
  <si>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</si>
  <si>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</si>
  <si>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</si>
  <si>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</si>
  <si>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</si>
  <si>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</si>
  <si>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</si>
  <si>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</si>
  <si>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</si>
  <si>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</si>
  <si>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</si>
  <si>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</si>
  <si>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</si>
  <si>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</si>
  <si>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</si>
  <si>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</si>
  <si>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</si>
  <si>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</si>
  <si>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</si>
  <si>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</si>
  <si>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</si>
  <si>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</si>
  <si>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</si>
  <si>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</si>
  <si>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</si>
  <si>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</si>
  <si>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</si>
  <si>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</si>
  <si>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</si>
  <si>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</si>
  <si>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</si>
  <si>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</si>
  <si>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</si>
  <si>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</si>
  <si>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</si>
  <si>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</si>
  <si>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</si>
  <si>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</si>
  <si>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</si>
  <si>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</si>
  <si>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</si>
  <si>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</si>
  <si>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</si>
  <si>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</si>
  <si>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</si>
  <si>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</si>
  <si>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</si>
  <si>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</si>
  <si>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</si>
  <si>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</si>
  <si>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</si>
  <si>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</si>
  <si>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</si>
  <si>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</si>
  <si>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</si>
  <si>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</si>
  <si>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</si>
  <si>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</si>
  <si>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</si>
  <si>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</si>
  <si>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</si>
  <si>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</si>
  <si>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</si>
  <si>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</si>
  <si>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</si>
  <si>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</si>
  <si>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</si>
  <si>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</si>
  <si>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</si>
  <si>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</si>
  <si>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</si>
  <si>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</si>
  <si>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</si>
  <si>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</si>
  <si>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</si>
  <si>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</si>
  <si>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</si>
  <si>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</si>
  <si>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</si>
  <si>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</si>
  <si>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</si>
  <si>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</si>
  <si>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</si>
  <si>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</si>
  <si>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</si>
  <si>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</si>
  <si>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</si>
  <si>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</si>
  <si>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</si>
  <si>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</si>
  <si>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</si>
  <si>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</si>
  <si>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</si>
  <si>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</si>
  <si>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</si>
  <si>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</si>
  <si>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</si>
  <si>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</si>
  <si>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</si>
  <si>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</si>
  <si>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</si>
  <si>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</si>
  <si>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</si>
  <si>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</si>
  <si>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</si>
  <si>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</si>
  <si>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</si>
  <si>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</si>
  <si>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</si>
  <si>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</si>
  <si>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</si>
  <si>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</si>
  <si>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</si>
  <si>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</si>
  <si>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</si>
  <si>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</si>
  <si>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</si>
  <si>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</si>
  <si>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</si>
  <si>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</si>
  <si>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</si>
  <si>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</si>
  <si>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</si>
  <si>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</si>
  <si>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</si>
  <si>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</si>
  <si>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</si>
  <si>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</si>
  <si>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</si>
  <si>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</si>
  <si>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</si>
  <si>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</si>
  <si>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</si>
  <si>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</si>
  <si>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</si>
  <si>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</si>
  <si>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</si>
  <si>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</si>
  <si>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</si>
  <si>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</si>
  <si>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</si>
  <si>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</si>
  <si>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</si>
  <si>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</si>
  <si>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</si>
  <si>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</si>
  <si>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</si>
  <si>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</si>
  <si>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</si>
  <si>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</si>
  <si>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</si>
  <si>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</si>
  <si>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</si>
  <si>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</si>
  <si>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</si>
  <si>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</si>
  <si>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</si>
  <si>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</si>
  <si>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</si>
  <si>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</si>
  <si>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</si>
  <si>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</si>
  <si>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</si>
  <si>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</si>
  <si>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</si>
  <si>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</si>
  <si>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</si>
  <si>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</si>
  <si>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</si>
  <si>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</si>
  <si>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</si>
  <si>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</si>
  <si>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</si>
  <si>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</si>
  <si>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</si>
  <si>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</si>
  <si>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</si>
  <si>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</si>
  <si>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</si>
  <si>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</si>
  <si>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</si>
  <si>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</si>
  <si>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</si>
  <si>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</si>
  <si>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</si>
  <si>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</si>
  <si>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</si>
  <si>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</si>
  <si>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</si>
  <si>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</si>
  <si>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</si>
  <si>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</si>
  <si>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</si>
  <si>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</si>
  <si>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</si>
  <si>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</si>
  <si>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</si>
  <si>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</si>
  <si>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</si>
  <si>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</si>
  <si>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</si>
  <si>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</si>
  <si>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</si>
  <si>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</si>
  <si>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</si>
  <si>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</si>
  <si>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</si>
  <si>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</si>
  <si>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</si>
  <si>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</si>
  <si>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</si>
  <si>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</si>
  <si>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</si>
  <si>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</si>
  <si>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</si>
  <si>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</si>
  <si>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</si>
  <si>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</si>
  <si>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</si>
  <si>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</si>
  <si>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</si>
  <si>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</si>
  <si>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</si>
  <si>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</si>
  <si>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</si>
  <si>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</si>
  <si>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</si>
  <si>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</si>
  <si>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</si>
  <si>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</si>
  <si>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</si>
  <si>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</si>
  <si>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</si>
  <si>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</si>
  <si>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</si>
  <si>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</si>
  <si>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</si>
  <si>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</si>
  <si>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</si>
  <si>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</si>
  <si>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</si>
  <si>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</si>
  <si>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</si>
  <si>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</si>
  <si>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</si>
  <si>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</si>
  <si>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</si>
  <si>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</si>
  <si>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</si>
  <si>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</si>
  <si>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</si>
  <si>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</si>
  <si>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</si>
  <si>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</si>
  <si>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</si>
  <si>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</si>
  <si>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</si>
  <si>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</si>
  <si>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</si>
  <si>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</si>
  <si>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</si>
  <si>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</si>
  <si>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</si>
  <si>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</si>
  <si>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</si>
  <si>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</si>
  <si>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</si>
  <si>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</si>
  <si>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</si>
  <si>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</si>
  <si>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</si>
  <si>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</si>
  <si>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</si>
  <si>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</si>
  <si>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</si>
  <si>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</si>
  <si>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</si>
  <si>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</si>
  <si>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</si>
  <si>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</si>
  <si>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</si>
  <si>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</si>
  <si>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</si>
  <si>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</si>
  <si>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</si>
  <si>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</si>
  <si>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</si>
  <si>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</si>
  <si>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</si>
  <si>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</si>
  <si>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</si>
  <si>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</si>
  <si>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</si>
  <si>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</si>
  <si>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</si>
  <si>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</si>
  <si>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</si>
  <si>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</si>
  <si>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</si>
  <si>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</si>
  <si>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</si>
  <si>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</si>
  <si>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</si>
  <si>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</si>
  <si>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</si>
  <si>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</si>
  <si>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</si>
  <si>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</si>
  <si>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</si>
  <si>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</si>
  <si>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</si>
  <si>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</si>
  <si>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</si>
  <si>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</si>
  <si>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</si>
  <si>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</si>
  <si>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</si>
  <si>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</si>
  <si>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</si>
  <si>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</si>
  <si>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</si>
  <si>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</si>
  <si>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</si>
  <si>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</si>
  <si>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</si>
  <si>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</si>
  <si>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</si>
  <si>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</si>
  <si>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</si>
  <si>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</si>
  <si>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</si>
  <si>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</si>
  <si>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</si>
  <si>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</si>
  <si>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</si>
  <si>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</si>
  <si>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</si>
  <si>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</si>
  <si>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</si>
  <si>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</si>
  <si>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</si>
  <si>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</si>
  <si>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</si>
  <si>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</si>
  <si>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</si>
  <si>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</si>
  <si>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</si>
  <si>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</si>
  <si>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</si>
  <si>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</si>
  <si>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</si>
  <si>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</si>
  <si>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</si>
  <si>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</si>
  <si>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</si>
  <si>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</si>
  <si>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</si>
  <si>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</si>
  <si>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</si>
  <si>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</si>
  <si>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</si>
  <si>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</si>
  <si>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</si>
  <si>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</si>
  <si>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</si>
  <si>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</si>
  <si>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</si>
  <si>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</si>
  <si>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</si>
  <si>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</si>
  <si>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</si>
  <si>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</si>
  <si>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</si>
  <si>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</si>
  <si>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</si>
  <si>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</si>
  <si>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</si>
  <si>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</si>
  <si>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</si>
  <si>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</si>
  <si>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</si>
  <si>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</si>
  <si>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</si>
  <si>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</si>
  <si>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</si>
  <si>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</si>
  <si>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</si>
  <si>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</si>
  <si>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</si>
  <si>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</si>
  <si>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</si>
  <si>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</si>
  <si>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</si>
  <si>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</si>
  <si>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</si>
  <si>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</si>
  <si>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</si>
  <si>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</si>
  <si>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</si>
  <si>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</si>
  <si>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</si>
  <si>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</si>
  <si>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</si>
  <si>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</si>
  <si>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</si>
  <si>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</si>
  <si>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</si>
  <si>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</si>
  <si>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</si>
  <si>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</si>
  <si>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</si>
  <si>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</si>
  <si>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</si>
  <si>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</si>
  <si>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</si>
  <si>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</si>
  <si>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</si>
  <si>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</si>
  <si>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</si>
  <si>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</si>
  <si>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</si>
  <si>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</si>
  <si>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</si>
  <si>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</si>
  <si>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</si>
  <si>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</si>
  <si>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</si>
  <si>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</si>
  <si>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</si>
  <si>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</si>
  <si>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</si>
  <si>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</si>
  <si>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</si>
  <si>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</si>
  <si>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</si>
  <si>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</si>
  <si>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</si>
  <si>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</si>
  <si>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</si>
  <si>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</si>
  <si>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</si>
  <si>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</si>
  <si>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</si>
  <si>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</si>
  <si>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</si>
  <si>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</si>
  <si>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</si>
  <si>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</si>
  <si>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</si>
  <si>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</si>
  <si>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</si>
  <si>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</si>
  <si>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</si>
  <si>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</si>
  <si>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</si>
  <si>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</si>
  <si>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</si>
  <si>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</si>
  <si>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</si>
  <si>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</si>
  <si>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</si>
  <si>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</si>
  <si>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</si>
  <si>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</si>
  <si>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</si>
  <si>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</si>
  <si>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</si>
  <si>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</si>
  <si>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</si>
  <si>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</si>
  <si>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</si>
  <si>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</si>
  <si>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</si>
  <si>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</si>
  <si>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</si>
  <si>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</si>
  <si>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</si>
  <si>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</si>
  <si>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</si>
  <si>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</si>
  <si>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</si>
  <si>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</si>
  <si>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</si>
  <si>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</si>
  <si>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</si>
  <si>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</si>
  <si>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</si>
  <si>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</si>
  <si>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</si>
  <si>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</si>
  <si>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</si>
  <si>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</si>
  <si>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</si>
  <si>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</si>
  <si>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</si>
  <si>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</si>
  <si>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</si>
  <si>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</si>
  <si>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</si>
  <si>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</si>
  <si>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</si>
  <si>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</si>
  <si>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</si>
  <si>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</si>
  <si>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</si>
  <si>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</si>
  <si>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</si>
  <si>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</si>
  <si>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</si>
  <si>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</si>
  <si>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</si>
  <si>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</si>
  <si>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</si>
  <si>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</si>
  <si>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</si>
  <si>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</si>
  <si>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</si>
  <si>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</si>
  <si>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</si>
  <si>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</si>
  <si>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</si>
  <si>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</si>
  <si>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</si>
  <si>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</si>
  <si>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</si>
  <si>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</si>
  <si>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</si>
  <si>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</si>
  <si>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</si>
  <si>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</si>
  <si>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</si>
  <si>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</si>
  <si>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</si>
  <si>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</si>
  <si>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</si>
  <si>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</si>
  <si>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</si>
  <si>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</si>
  <si>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</si>
  <si>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</si>
  <si>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</si>
  <si>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</si>
  <si>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</si>
  <si>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</si>
  <si>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</si>
  <si>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</si>
  <si>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</si>
  <si>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</si>
  <si>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</si>
  <si>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</si>
  <si>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</si>
  <si>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</si>
  <si>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</si>
  <si>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</si>
  <si>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</si>
  <si>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</si>
  <si>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</si>
  <si>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</si>
  <si>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</si>
  <si>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</si>
  <si>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</si>
  <si>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</si>
  <si>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</si>
  <si>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</si>
  <si>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</si>
  <si>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</si>
  <si>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</si>
  <si>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</si>
  <si>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</si>
  <si>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</si>
  <si>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</si>
  <si>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</si>
  <si>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</si>
  <si>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</si>
  <si>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</si>
  <si>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</si>
  <si>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</si>
  <si>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</si>
  <si>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</si>
  <si>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</si>
  <si>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</si>
  <si>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</si>
  <si>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</si>
  <si>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</si>
  <si>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</si>
  <si>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</si>
  <si>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</si>
  <si>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</si>
  <si>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</si>
  <si>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</si>
  <si>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</si>
  <si>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</si>
  <si>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</si>
  <si>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</si>
  <si>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</si>
  <si>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</si>
  <si>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</si>
  <si>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</si>
  <si>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</si>
  <si>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</si>
  <si>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</si>
  <si>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</si>
  <si>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</si>
  <si>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</si>
  <si>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</si>
  <si>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</si>
  <si>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</si>
  <si>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</si>
  <si>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</si>
  <si>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</si>
  <si>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</si>
  <si>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</si>
  <si>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</si>
  <si>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</si>
  <si>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</si>
  <si>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</si>
  <si>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</si>
  <si>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</si>
  <si>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</si>
  <si>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</si>
  <si>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</si>
  <si>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</si>
  <si>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</si>
  <si>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</si>
  <si>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</si>
  <si>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</si>
  <si>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</si>
  <si>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</si>
  <si>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</si>
  <si>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</si>
  <si>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</si>
  <si>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</si>
  <si>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</si>
  <si>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</si>
  <si>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</si>
  <si>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</si>
  <si>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</si>
  <si>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</si>
  <si>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</si>
  <si>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</si>
  <si>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</si>
  <si>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</si>
  <si>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</si>
  <si>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</si>
  <si>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</si>
  <si>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</si>
  <si>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</si>
  <si>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</si>
  <si>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</si>
  <si>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</si>
  <si>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</si>
  <si>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</si>
  <si>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</si>
  <si>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</si>
  <si>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</si>
  <si>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</si>
  <si>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</si>
  <si>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</si>
  <si>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</si>
  <si>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</si>
  <si>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</si>
  <si>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</si>
  <si>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</si>
  <si>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</si>
  <si>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</si>
  <si>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</si>
  <si>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</si>
  <si>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</si>
  <si>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</si>
  <si>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</si>
  <si>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</si>
  <si>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</si>
  <si>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</si>
  <si>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</si>
  <si>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</si>
  <si>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</si>
  <si>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</si>
  <si>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</si>
  <si>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</si>
  <si>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</si>
  <si>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</si>
  <si>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</si>
  <si>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</si>
  <si>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</si>
  <si>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</si>
  <si>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</si>
  <si>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</si>
  <si>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</si>
  <si>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</si>
  <si>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</si>
  <si>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</si>
  <si>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</si>
  <si>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</si>
  <si>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</si>
  <si>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</si>
  <si>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</si>
  <si>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</si>
  <si>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</si>
  <si>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</si>
  <si>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</si>
  <si>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</si>
  <si>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</si>
  <si>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</si>
  <si>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</si>
  <si>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</si>
  <si>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</si>
  <si>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</si>
  <si>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</si>
  <si>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</si>
  <si>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</si>
  <si>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</si>
  <si>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</si>
  <si>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</si>
  <si>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</si>
  <si>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</si>
  <si>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</si>
  <si>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</si>
  <si>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</si>
  <si>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</si>
  <si>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</si>
  <si>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</si>
  <si>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</si>
  <si>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</si>
  <si>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</si>
  <si>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</si>
  <si>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</si>
  <si>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</si>
  <si>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</si>
  <si>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</si>
  <si>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</si>
  <si>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</si>
  <si>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</si>
  <si>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</si>
  <si>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</si>
  <si>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</si>
  <si>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</si>
  <si>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</si>
  <si>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</si>
  <si>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</si>
  <si>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</si>
  <si>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</si>
  <si>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</si>
  <si>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</si>
  <si>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</si>
  <si>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</si>
  <si>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</si>
  <si>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</si>
  <si>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</si>
  <si>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</si>
  <si>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</si>
  <si>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</si>
  <si>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</si>
  <si>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</si>
  <si>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</si>
  <si>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</si>
  <si>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</si>
  <si>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</si>
  <si>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</si>
  <si>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</si>
  <si>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</si>
  <si>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</si>
  <si>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</si>
  <si>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</si>
  <si>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</si>
  <si>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</si>
  <si>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</si>
  <si>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</si>
  <si>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</si>
  <si>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</si>
  <si>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</si>
  <si>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</si>
  <si>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</si>
  <si>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</si>
  <si>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</si>
  <si>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</si>
  <si>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</si>
  <si>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</si>
  <si>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</si>
  <si>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</si>
  <si>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</si>
  <si>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</si>
  <si>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</si>
  <si>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</si>
  <si>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</si>
  <si>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</si>
  <si>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</si>
  <si>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</si>
  <si>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</si>
  <si>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</si>
  <si>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</si>
  <si>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</si>
  <si>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</si>
  <si>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</si>
  <si>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</si>
  <si>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</si>
  <si>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</si>
  <si>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</si>
  <si>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</si>
  <si>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</si>
  <si>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</si>
  <si>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</si>
  <si>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</si>
  <si>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</si>
  <si>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</si>
  <si>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</si>
  <si>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</si>
  <si>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</si>
  <si>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</si>
  <si>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</si>
  <si>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</si>
  <si>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</si>
  <si>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</si>
  <si>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</si>
  <si>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</si>
  <si>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</si>
  <si>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</si>
  <si>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</si>
  <si>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</si>
  <si>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</si>
  <si>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</si>
  <si>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</si>
  <si>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</si>
  <si>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</si>
  <si>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</si>
  <si>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</si>
  <si>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</si>
  <si>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</si>
  <si>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</si>
  <si>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</si>
  <si>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</si>
  <si>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</si>
  <si>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</si>
  <si>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</si>
  <si>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</si>
  <si>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</si>
  <si>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</si>
  <si>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</si>
  <si>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</si>
  <si>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</si>
  <si>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</si>
  <si>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</si>
  <si>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</si>
  <si>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</si>
  <si>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</si>
  <si>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</si>
  <si>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</si>
  <si>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</si>
  <si>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</si>
  <si>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</si>
  <si>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</si>
  <si>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</si>
  <si>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</si>
  <si>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</si>
  <si>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</si>
  <si>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</si>
  <si>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</si>
  <si>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</si>
  <si>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</si>
  <si>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</si>
  <si>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</si>
  <si>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</si>
  <si>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</si>
  <si>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</si>
  <si>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</si>
  <si>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</si>
  <si>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</si>
  <si>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</si>
  <si>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</si>
  <si>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</si>
  <si>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</si>
  <si>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</si>
  <si>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</si>
  <si>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</si>
  <si>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</si>
  <si>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</si>
  <si>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</si>
  <si>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</si>
  <si>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</si>
  <si>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</si>
  <si>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</si>
  <si>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</si>
  <si>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</si>
  <si>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</si>
  <si>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</si>
  <si>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</si>
  <si>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</si>
  <si>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</si>
  <si>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</si>
  <si>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</si>
  <si>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</si>
  <si>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</si>
  <si>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</si>
  <si>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</si>
  <si>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</si>
  <si>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</si>
  <si>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</si>
  <si>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</si>
  <si>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</si>
  <si>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</si>
  <si>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</si>
  <si>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</si>
  <si>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</si>
  <si>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</si>
  <si>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</si>
  <si>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</si>
  <si>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</si>
  <si>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</si>
  <si>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</si>
  <si>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</si>
  <si>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</si>
  <si>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</si>
  <si>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</si>
  <si>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</si>
  <si>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</si>
  <si>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</si>
  <si>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</si>
  <si>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</si>
  <si>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</si>
  <si>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</si>
  <si>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</si>
  <si>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</si>
  <si>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</si>
  <si>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</si>
  <si>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</si>
  <si>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</si>
  <si>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</si>
  <si>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</si>
  <si>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</si>
  <si>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</si>
  <si>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</si>
  <si>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</si>
  <si>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</si>
  <si>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</si>
  <si>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</si>
  <si>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</si>
  <si>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</si>
  <si>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</si>
  <si>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</si>
  <si>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</si>
  <si>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</si>
  <si>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</si>
  <si>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</si>
  <si>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</si>
  <si>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</si>
  <si>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</si>
  <si>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</si>
  <si>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</si>
  <si>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</si>
  <si>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</si>
  <si>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</si>
  <si>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</si>
  <si>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</si>
  <si>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</si>
  <si>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</si>
  <si>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</si>
  <si>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</si>
  <si>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</si>
  <si>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</si>
  <si>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</si>
  <si>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</si>
  <si>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</si>
  <si>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</si>
  <si>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</si>
  <si>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</si>
  <si>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</si>
  <si>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</si>
  <si>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</si>
  <si>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</si>
  <si>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</si>
  <si>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</si>
  <si>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</si>
  <si>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</si>
  <si>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</si>
  <si>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</si>
  <si>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</si>
  <si>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</si>
  <si>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</si>
  <si>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</si>
  <si>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</si>
  <si>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</si>
  <si>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</si>
  <si>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</si>
  <si>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</si>
  <si>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</si>
  <si>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</si>
  <si>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</si>
  <si>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</si>
  <si>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</si>
  <si>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</si>
  <si>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</si>
  <si>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</si>
  <si>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</si>
  <si>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</si>
  <si>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</si>
  <si>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</si>
  <si>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</si>
  <si>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</si>
  <si>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</si>
  <si>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</si>
  <si>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</si>
  <si>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</si>
  <si>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</si>
  <si>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</si>
  <si>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</si>
  <si>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</si>
  <si>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</si>
  <si>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</si>
  <si>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</si>
  <si>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</si>
  <si>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</si>
  <si>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</si>
  <si>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</si>
  <si>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</si>
  <si>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</si>
  <si>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</si>
  <si>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</si>
  <si>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</si>
  <si>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</si>
  <si>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</si>
  <si>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</si>
  <si>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</si>
  <si>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</si>
  <si>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</si>
  <si>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</si>
  <si>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</si>
  <si>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</si>
  <si>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</si>
  <si>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</si>
  <si>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</si>
  <si>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</si>
  <si>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</si>
  <si>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</si>
  <si>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</si>
  <si>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</si>
  <si>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</si>
  <si>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</si>
  <si>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</si>
  <si>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</si>
  <si>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</si>
  <si>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</si>
  <si>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</si>
  <si>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</si>
  <si>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</si>
  <si>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</si>
  <si>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</si>
  <si>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</si>
  <si>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</si>
  <si>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</si>
  <si>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</si>
  <si>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</si>
  <si>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</si>
  <si>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</si>
  <si>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</si>
  <si>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</si>
  <si>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</si>
  <si>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</si>
  <si>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</si>
  <si>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</si>
  <si>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</si>
  <si>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</si>
  <si>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</si>
  <si>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</si>
  <si>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</si>
  <si>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</si>
  <si>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</si>
  <si>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</si>
  <si>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</si>
  <si>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</si>
  <si>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</si>
  <si>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</si>
  <si>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</si>
  <si>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</si>
  <si>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</si>
  <si>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</si>
  <si>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</si>
  <si>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</si>
  <si>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</si>
  <si>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</si>
  <si>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</si>
  <si>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</si>
  <si>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</si>
  <si>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</si>
  <si>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</si>
  <si>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</si>
  <si>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</si>
  <si>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</si>
  <si>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</si>
  <si>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</si>
  <si>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</si>
  <si>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</si>
  <si>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</si>
  <si>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</si>
  <si>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</si>
  <si>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</si>
  <si>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</si>
  <si>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</si>
  <si>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</si>
  <si>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</si>
  <si>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</si>
  <si>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</si>
  <si>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</si>
  <si>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</si>
  <si>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</si>
  <si>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</si>
  <si>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</si>
  <si>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</si>
  <si>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</si>
  <si>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</si>
  <si>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</si>
  <si>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</si>
  <si>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</si>
  <si>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</si>
  <si>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</si>
  <si>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</si>
  <si>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</si>
  <si>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</si>
  <si>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</si>
  <si>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</si>
  <si>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</si>
  <si>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</si>
  <si>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</si>
  <si>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</si>
  <si>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</si>
  <si>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</si>
  <si>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</si>
  <si>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</si>
  <si>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</si>
  <si>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</si>
  <si>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</si>
  <si>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</si>
  <si>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</si>
  <si>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</si>
  <si>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</si>
  <si>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</si>
  <si>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</si>
  <si>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</si>
  <si>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</si>
  <si>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</si>
  <si>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</si>
  <si>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</si>
  <si>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</si>
  <si>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</si>
  <si>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</si>
  <si>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</si>
  <si>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</si>
  <si>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</si>
  <si>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</si>
  <si>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</si>
  <si>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</si>
  <si>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</si>
  <si>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</si>
  <si>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</si>
  <si>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</si>
  <si>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</si>
  <si>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</si>
  <si>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</si>
  <si>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</si>
  <si>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</si>
  <si>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</si>
  <si>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</si>
  <si>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</si>
  <si>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</si>
  <si>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</si>
  <si>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</si>
  <si>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</si>
  <si>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</si>
  <si>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</si>
  <si>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</si>
  <si>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</si>
  <si>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</si>
  <si>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</si>
  <si>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</si>
  <si>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</si>
  <si>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</si>
  <si>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</si>
  <si>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</si>
  <si>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</si>
  <si>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</si>
  <si>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</si>
  <si>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</si>
  <si>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</si>
  <si>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</si>
  <si>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</si>
  <si>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</si>
  <si>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</si>
  <si>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</si>
  <si>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</si>
  <si>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</si>
  <si>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</si>
  <si>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</si>
  <si>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</si>
  <si>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</si>
  <si>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</si>
  <si>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</si>
  <si>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</si>
  <si>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</si>
  <si>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</si>
  <si>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</si>
  <si>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</si>
  <si>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</si>
  <si>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</si>
  <si>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</si>
  <si>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</si>
  <si>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</si>
  <si>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</si>
  <si>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</si>
  <si>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</si>
  <si>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</si>
  <si>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</si>
  <si>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</si>
  <si>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</si>
  <si>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</si>
  <si>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</si>
  <si>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</si>
  <si>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</si>
  <si>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</si>
  <si>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</si>
  <si>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</si>
  <si>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</si>
  <si>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</si>
  <si>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</si>
  <si>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</si>
  <si>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</si>
  <si>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</si>
  <si>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</si>
  <si>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</si>
  <si>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</si>
  <si>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</si>
  <si>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</si>
  <si>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</si>
  <si>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</si>
  <si>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</si>
  <si>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</si>
  <si>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</si>
  <si>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</si>
  <si>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</si>
  <si>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</si>
  <si>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</si>
  <si>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</si>
  <si>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</si>
  <si>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</si>
  <si>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</si>
  <si>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</si>
  <si>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</si>
  <si>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</si>
  <si>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</si>
  <si>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</si>
  <si>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</si>
  <si>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</si>
  <si>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</si>
  <si>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</si>
  <si>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</si>
  <si>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</si>
  <si>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</si>
  <si>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</si>
  <si>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</si>
  <si>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</si>
  <si>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</si>
  <si>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</si>
  <si>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</si>
  <si>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</si>
  <si>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</si>
  <si>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</si>
  <si>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</si>
  <si>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</si>
  <si>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</si>
  <si>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</si>
  <si>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</si>
  <si>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</si>
  <si>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</si>
  <si>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</si>
  <si>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</si>
  <si>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</si>
  <si>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</si>
  <si>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</si>
  <si>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</si>
  <si>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</si>
  <si>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</si>
  <si>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</si>
  <si>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</si>
  <si>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</si>
  <si>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</si>
  <si>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</si>
  <si>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</si>
  <si>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</si>
  <si>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</si>
  <si>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</si>
  <si>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</si>
  <si>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</si>
  <si>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</si>
  <si>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</si>
  <si>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</si>
  <si>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</si>
  <si>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</si>
  <si>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</si>
  <si>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</si>
  <si>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</si>
  <si>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</si>
  <si>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</si>
  <si>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</si>
  <si>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</si>
  <si>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</si>
  <si>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</si>
  <si>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</si>
  <si>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</si>
  <si>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</si>
  <si>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</si>
  <si>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</si>
  <si>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</si>
  <si>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</si>
  <si>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</si>
  <si>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</si>
  <si>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</si>
  <si>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</si>
  <si>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</si>
  <si>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</si>
  <si>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</si>
  <si>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</si>
  <si>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</si>
  <si>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</si>
  <si>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</si>
  <si>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</si>
  <si>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</si>
  <si>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</si>
  <si>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</si>
  <si>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</si>
  <si>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</si>
  <si>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</si>
  <si>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</si>
  <si>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</si>
  <si>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</si>
  <si>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</si>
  <si>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</si>
  <si>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</si>
  <si>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</si>
  <si>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</si>
  <si>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</si>
  <si>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</si>
  <si>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</si>
  <si>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</si>
  <si>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</si>
  <si>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</si>
  <si>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</si>
  <si>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</si>
  <si>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</si>
  <si>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</si>
  <si>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</si>
  <si>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</si>
  <si>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</si>
  <si>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</si>
  <si>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</si>
  <si>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</si>
  <si>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</si>
  <si>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</si>
  <si>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</si>
  <si>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</si>
  <si>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</si>
  <si>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</si>
  <si>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</si>
  <si>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</si>
  <si>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</si>
  <si>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</si>
  <si>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</si>
  <si>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</si>
  <si>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</si>
  <si>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</si>
  <si>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</si>
  <si>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</si>
  <si>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</si>
  <si>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</si>
  <si>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</si>
  <si>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</si>
  <si>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</si>
  <si>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</si>
  <si>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</si>
  <si>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</si>
  <si>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</si>
  <si>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</si>
  <si>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</si>
  <si>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</si>
  <si>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</si>
  <si>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</si>
  <si>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</si>
  <si>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</si>
  <si>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</si>
  <si>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</si>
  <si>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</si>
  <si>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</si>
  <si>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</si>
  <si>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</si>
  <si>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</si>
  <si>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</si>
  <si>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</si>
  <si>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</si>
  <si>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</si>
  <si>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</si>
  <si>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</si>
  <si>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</si>
  <si>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</si>
  <si>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</si>
  <si>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</si>
  <si>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</si>
  <si>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</si>
  <si>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</si>
  <si>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</si>
  <si>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</si>
  <si>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</si>
  <si>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</si>
  <si>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</si>
  <si>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</si>
  <si>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</si>
  <si>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</si>
  <si>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</si>
  <si>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</si>
  <si>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</si>
  <si>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</si>
  <si>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</si>
  <si>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</si>
  <si>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</si>
  <si>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</si>
  <si>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</si>
  <si>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</si>
  <si>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</si>
  <si>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</si>
  <si>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</si>
  <si>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</si>
  <si>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</si>
  <si>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</si>
  <si>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</si>
  <si>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</si>
  <si>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</si>
  <si>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</si>
  <si>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</si>
  <si>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</si>
  <si>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</si>
  <si>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</si>
  <si>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</si>
  <si>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</si>
  <si>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</si>
  <si>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</si>
  <si>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</si>
  <si>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</si>
  <si>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</si>
  <si>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</si>
  <si>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</si>
  <si>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</si>
  <si>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</si>
  <si>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</si>
  <si>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</si>
  <si>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</si>
  <si>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</si>
  <si>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</si>
  <si>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</si>
  <si>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</si>
  <si>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</si>
  <si>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</si>
  <si>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</si>
  <si>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</si>
  <si>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</si>
  <si>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</si>
  <si>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</si>
  <si>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</si>
  <si>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</si>
  <si>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</si>
  <si>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</si>
  <si>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</si>
  <si>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</si>
  <si>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</si>
  <si>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</si>
  <si>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</si>
  <si>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</si>
  <si>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</si>
  <si>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</si>
  <si>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</si>
  <si>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</si>
  <si>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</si>
  <si>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</si>
  <si>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</si>
  <si>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</si>
  <si>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</si>
  <si>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</si>
  <si>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</si>
  <si>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</si>
  <si>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</si>
  <si>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</si>
  <si>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</si>
  <si>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</si>
  <si>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</si>
  <si>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</si>
  <si>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</si>
  <si>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</si>
  <si>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</si>
  <si>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</si>
  <si>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</si>
  <si>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</si>
  <si>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</si>
  <si>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</si>
  <si>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</si>
  <si>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</si>
  <si>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</si>
  <si>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</si>
  <si>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</si>
  <si>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</si>
  <si>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</si>
  <si>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</si>
  <si>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</si>
  <si>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</si>
  <si>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</si>
  <si>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</si>
  <si>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</si>
  <si>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</si>
  <si>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</si>
  <si>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</si>
  <si>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</si>
  <si>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</si>
  <si>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</si>
  <si>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</si>
  <si>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</si>
  <si>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</si>
  <si>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</si>
  <si>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</si>
  <si>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</si>
  <si>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</si>
  <si>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</si>
  <si>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</si>
  <si>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</si>
  <si>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</si>
  <si>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</si>
  <si>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</si>
  <si>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</si>
  <si>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</si>
  <si>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</si>
  <si>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</si>
  <si>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</si>
  <si>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</si>
  <si>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</si>
  <si>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</si>
  <si>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</si>
  <si>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</si>
  <si>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</si>
  <si>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</si>
  <si>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</si>
  <si>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</si>
  <si>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</si>
  <si>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</si>
  <si>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</si>
  <si>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</si>
  <si>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</si>
  <si>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</si>
  <si>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</si>
  <si>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</si>
  <si>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</si>
  <si>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</si>
  <si>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</si>
  <si>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</si>
  <si>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</si>
  <si>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</si>
  <si>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</si>
  <si>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</si>
  <si>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</si>
  <si>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</si>
  <si>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</si>
  <si>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</si>
  <si>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</si>
  <si>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</si>
  <si>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</si>
  <si>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</si>
  <si>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</si>
  <si>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</si>
  <si>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</si>
  <si>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</si>
  <si>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</si>
  <si>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</si>
  <si>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</si>
  <si>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</si>
  <si>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</si>
  <si>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</si>
  <si>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</si>
  <si>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</si>
  <si>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</si>
  <si>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</si>
  <si>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</si>
  <si>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</si>
  <si>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</si>
  <si>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</si>
  <si>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</si>
  <si>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</si>
  <si>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</si>
  <si>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</si>
  <si>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</si>
  <si>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</si>
  <si>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</si>
  <si>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</si>
  <si>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</si>
  <si>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</si>
  <si>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</si>
  <si>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</si>
  <si>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</si>
  <si>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</si>
  <si>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</si>
  <si>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</si>
  <si>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</si>
  <si>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</si>
  <si>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</si>
  <si>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</si>
  <si>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</si>
  <si>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</si>
  <si>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</si>
  <si>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</si>
  <si>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</si>
  <si>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</si>
  <si>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</si>
  <si>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</si>
  <si>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</si>
  <si>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</si>
  <si>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</si>
  <si>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</si>
  <si>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</si>
  <si>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</si>
  <si>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</si>
  <si>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</si>
  <si>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</si>
  <si>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</si>
  <si>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</si>
  <si>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</si>
  <si>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</si>
  <si>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</si>
  <si>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</si>
  <si>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</si>
  <si>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</si>
  <si>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</si>
  <si>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</si>
  <si>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</si>
  <si>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</si>
  <si>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</si>
  <si>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</si>
  <si>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</si>
  <si>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</si>
  <si>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</si>
  <si>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</si>
  <si>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</si>
  <si>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</si>
  <si>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</si>
  <si>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</si>
  <si>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</si>
  <si>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</si>
  <si>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</si>
  <si>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</si>
  <si>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</si>
  <si>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</si>
  <si>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</si>
  <si>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</si>
  <si>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</si>
  <si>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</si>
  <si>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</si>
  <si>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</si>
  <si>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</si>
  <si>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</si>
  <si>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</si>
  <si>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</si>
  <si>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</si>
  <si>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</si>
  <si>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</si>
  <si>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</si>
  <si>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</si>
  <si>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</si>
  <si>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</si>
  <si>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</si>
  <si>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</si>
  <si>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</si>
  <si>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</si>
  <si>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</si>
  <si>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</si>
  <si>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</si>
  <si>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</si>
  <si>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</si>
  <si>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</si>
  <si>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</si>
  <si>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</si>
  <si>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</si>
  <si>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</si>
  <si>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</si>
  <si>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</si>
  <si>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</si>
  <si>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</si>
  <si>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</si>
  <si>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</si>
  <si>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</si>
  <si>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</si>
  <si>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</si>
  <si>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</si>
  <si>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</si>
  <si>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</si>
  <si>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</si>
  <si>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</si>
  <si>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</si>
  <si>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</si>
  <si>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</si>
  <si>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</si>
  <si>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</si>
  <si>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</si>
  <si>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</si>
  <si>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</si>
  <si>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</si>
  <si>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</si>
  <si>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</si>
  <si>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</si>
  <si>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</si>
  <si>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</si>
  <si>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</si>
  <si>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</si>
  <si>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</si>
  <si>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</si>
  <si>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</si>
  <si>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</si>
  <si>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</si>
  <si>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</si>
  <si>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</si>
  <si>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</si>
  <si>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</si>
  <si>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</si>
  <si>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</si>
  <si>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</si>
  <si>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</si>
  <si>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</si>
  <si>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</si>
  <si>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</si>
  <si>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</si>
  <si>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</si>
  <si>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</si>
  <si>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</si>
  <si>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</si>
  <si>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</si>
  <si>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</si>
  <si>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</si>
  <si>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</si>
  <si>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</si>
  <si>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</si>
  <si>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</si>
  <si>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</si>
  <si>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</si>
  <si>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</si>
  <si>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</si>
  <si>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</si>
  <si>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</si>
  <si>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</si>
  <si>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</si>
  <si>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</si>
  <si>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</si>
  <si>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</si>
  <si>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</si>
  <si>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</si>
  <si>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</si>
  <si>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</si>
  <si>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</si>
  <si>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</si>
  <si>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</si>
  <si>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</si>
  <si>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</si>
  <si>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</si>
  <si>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</si>
  <si>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</si>
  <si>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</si>
  <si>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</si>
  <si>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</si>
  <si>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</si>
  <si>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</si>
  <si>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</si>
  <si>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</si>
  <si>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</si>
  <si>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</si>
  <si>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</si>
  <si>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</si>
  <si>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</si>
  <si>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</si>
  <si>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</si>
  <si>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</si>
  <si>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</si>
  <si>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</si>
  <si>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</si>
  <si>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</si>
  <si>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</si>
  <si>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</si>
  <si>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</si>
  <si>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</si>
  <si>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</si>
  <si>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</si>
  <si>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</si>
  <si>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</si>
  <si>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</si>
  <si>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</si>
  <si>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</si>
  <si>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</si>
  <si>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</si>
  <si>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</si>
  <si>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</si>
  <si>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</si>
  <si>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</si>
  <si>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</si>
  <si>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</si>
  <si>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</si>
  <si>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</si>
  <si>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</si>
  <si>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</si>
  <si>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</si>
  <si>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</si>
  <si>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</si>
  <si>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</si>
  <si>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</si>
  <si>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</si>
  <si>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</si>
  <si>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</si>
  <si>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</si>
  <si>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</si>
  <si>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</si>
  <si>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</si>
  <si>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</si>
  <si>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</si>
  <si>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</si>
  <si>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</si>
  <si>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</si>
  <si>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</si>
  <si>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</si>
  <si>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</si>
  <si>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</si>
  <si>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</si>
  <si>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</si>
  <si>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</si>
  <si>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</si>
  <si>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</si>
  <si>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</si>
  <si>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</si>
  <si>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</si>
  <si>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</si>
  <si>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</si>
  <si>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</si>
  <si>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</si>
  <si>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</si>
  <si>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</si>
  <si>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</si>
  <si>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</si>
  <si>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</si>
  <si>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</si>
  <si>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</si>
  <si>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</si>
  <si>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</si>
  <si>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</si>
  <si>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</si>
  <si>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</si>
  <si>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</si>
  <si>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</si>
  <si>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</si>
  <si>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</si>
  <si>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</si>
  <si>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</si>
  <si>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</si>
  <si>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</si>
  <si>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</si>
  <si>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</si>
  <si>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</si>
  <si>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</si>
  <si>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</si>
  <si>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</si>
  <si>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</si>
  <si>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</si>
  <si>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</si>
  <si>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</si>
  <si>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</si>
  <si>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</si>
  <si>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</si>
  <si>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</si>
  <si>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</si>
  <si>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</si>
  <si>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</si>
  <si>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</si>
  <si>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</si>
  <si>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</si>
  <si>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</si>
  <si>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</si>
  <si>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</si>
  <si>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</si>
  <si>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</si>
  <si>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</si>
  <si>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</si>
  <si>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</si>
  <si>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</si>
  <si>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</si>
  <si>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</si>
  <si>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</si>
  <si>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</si>
  <si>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</si>
  <si>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</si>
  <si>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</si>
  <si>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</si>
  <si>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</si>
  <si>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</si>
  <si>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</si>
  <si>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</si>
  <si>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</si>
  <si>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</si>
  <si>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</si>
  <si>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</si>
  <si>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</si>
  <si>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</si>
  <si>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</si>
  <si>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</si>
  <si>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</si>
  <si>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</si>
  <si>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</si>
  <si>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</si>
  <si>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</si>
  <si>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</si>
  <si>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</si>
  <si>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</si>
  <si>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</si>
  <si>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</si>
  <si>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</si>
  <si>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</si>
  <si>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</si>
  <si>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</si>
  <si>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</si>
  <si>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</si>
  <si>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</si>
  <si>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</si>
  <si>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</si>
  <si>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</si>
  <si>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</si>
  <si>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</si>
  <si>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</si>
  <si>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</si>
  <si>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</si>
  <si>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</si>
  <si>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</si>
  <si>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</si>
  <si>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</si>
  <si>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</si>
  <si>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</si>
  <si>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</si>
  <si>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</si>
  <si>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</si>
  <si>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</si>
  <si>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</si>
  <si>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</si>
  <si>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</si>
  <si>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</si>
  <si>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</si>
  <si>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</si>
  <si>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</si>
  <si>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</si>
  <si>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</si>
  <si>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</si>
  <si>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</si>
  <si>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</si>
  <si>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</si>
  <si>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</si>
  <si>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</si>
  <si>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</si>
  <si>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</si>
  <si>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</si>
  <si>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</si>
  <si>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</si>
  <si>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</si>
  <si>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</si>
  <si>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</si>
  <si>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</si>
  <si>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</si>
  <si>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</si>
  <si>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</si>
  <si>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</si>
  <si>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</si>
  <si>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</si>
  <si>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</si>
  <si>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</si>
  <si>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</si>
  <si>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</si>
  <si>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</si>
  <si>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</si>
  <si>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</si>
  <si>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</si>
  <si>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</si>
  <si>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</si>
  <si>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</si>
  <si>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</si>
  <si>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</si>
  <si>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</si>
  <si>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</si>
  <si>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</si>
  <si>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</si>
  <si>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</si>
  <si>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</si>
  <si>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</si>
  <si>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</si>
  <si>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</si>
  <si>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</si>
  <si>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</si>
  <si>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</si>
  <si>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</si>
  <si>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</si>
  <si>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</si>
  <si>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</si>
  <si>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</si>
  <si>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</si>
  <si>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</si>
  <si>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</si>
  <si>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</si>
  <si>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</si>
  <si>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</si>
  <si>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</si>
  <si>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</si>
  <si>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</si>
  <si>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</si>
  <si>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</si>
  <si>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</si>
  <si>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</si>
  <si>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</si>
  <si>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</si>
  <si>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</si>
  <si>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</si>
  <si>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</si>
  <si>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</si>
  <si>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</si>
  <si>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</si>
  <si>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</si>
  <si>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</si>
  <si>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</si>
  <si>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</si>
  <si>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</si>
  <si>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</si>
  <si>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</si>
  <si>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</si>
  <si>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</si>
  <si>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</si>
  <si>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</si>
  <si>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</si>
  <si>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</si>
  <si>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</si>
  <si>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</si>
  <si>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</si>
  <si>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</si>
  <si>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</si>
  <si>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</si>
  <si>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</si>
  <si>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</si>
  <si>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</si>
  <si>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</si>
  <si>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</si>
  <si>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</si>
  <si>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</si>
  <si>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</si>
  <si>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</si>
  <si>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</si>
  <si>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</si>
  <si>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</si>
  <si>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</si>
  <si>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</si>
  <si>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</si>
  <si>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</si>
  <si>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</si>
  <si>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</si>
  <si>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</si>
  <si>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</si>
  <si>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</si>
  <si>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</si>
  <si>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</si>
  <si>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</si>
  <si>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</si>
  <si>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</si>
  <si>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</si>
  <si>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</si>
  <si>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</si>
  <si>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</si>
  <si>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</si>
  <si>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</si>
  <si>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</si>
  <si>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</si>
  <si>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</si>
  <si>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</si>
  <si>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</si>
  <si>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</si>
  <si>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</si>
  <si>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</si>
  <si>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</si>
  <si>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</si>
  <si>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</si>
  <si>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</si>
  <si>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</si>
  <si>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</si>
  <si>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</si>
  <si>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</si>
  <si>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</si>
  <si>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</si>
  <si>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</si>
  <si>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</si>
  <si>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</si>
  <si>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</si>
  <si>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</si>
  <si>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</si>
  <si>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</si>
  <si>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</si>
  <si>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</si>
  <si>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</si>
  <si>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</si>
  <si>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</si>
  <si>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</si>
  <si>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</si>
  <si>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</si>
  <si>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</si>
  <si>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</si>
  <si>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</si>
  <si>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</si>
  <si>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</si>
  <si>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</si>
  <si>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</si>
  <si>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</si>
  <si>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</si>
  <si>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</si>
  <si>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</si>
  <si>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</si>
  <si>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</si>
  <si>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</si>
  <si>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</si>
  <si>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</si>
  <si>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</si>
  <si>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</si>
  <si>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</si>
  <si>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</si>
  <si>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</si>
  <si>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</si>
  <si>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</si>
  <si>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</si>
  <si>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</si>
  <si>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</si>
  <si>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</si>
  <si>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</si>
  <si>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</si>
  <si>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</si>
  <si>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</si>
  <si>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</si>
  <si>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</si>
  <si>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</si>
  <si>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</si>
  <si>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</si>
  <si>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</si>
  <si>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</si>
  <si>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</si>
  <si>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</si>
  <si>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</si>
  <si>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</si>
  <si>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</si>
  <si>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</si>
  <si>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</si>
  <si>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</si>
  <si>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</si>
  <si>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</si>
  <si>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</si>
  <si>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</si>
  <si>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</si>
  <si>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</si>
  <si>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</si>
  <si>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</si>
  <si>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</si>
  <si>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</si>
  <si>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</si>
  <si>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</si>
  <si>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</si>
  <si>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</si>
  <si>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</si>
  <si>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</si>
  <si>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</si>
  <si>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</si>
  <si>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</si>
  <si>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</si>
  <si>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</si>
  <si>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</si>
  <si>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</si>
  <si>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</si>
  <si>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</si>
  <si>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</si>
  <si>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</si>
  <si>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</si>
  <si>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</si>
  <si>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</si>
  <si>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</si>
  <si>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</si>
  <si>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</si>
  <si>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</si>
  <si>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</si>
  <si>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</si>
  <si>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</si>
  <si>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</si>
  <si>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</si>
  <si>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</si>
  <si>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</si>
  <si>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</si>
  <si>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</si>
  <si>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</si>
  <si>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</si>
  <si>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</si>
  <si>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</si>
  <si>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</si>
  <si>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</si>
  <si>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</si>
  <si>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</si>
  <si>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</si>
  <si>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</si>
  <si>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</si>
  <si>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</si>
  <si>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</si>
  <si>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</si>
  <si>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</si>
  <si>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</si>
  <si>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</si>
  <si>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</si>
  <si>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</si>
  <si>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</si>
  <si>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</si>
  <si>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</si>
  <si>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</si>
  <si>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</si>
  <si>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</si>
  <si>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</si>
  <si>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</si>
  <si>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</si>
  <si>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</si>
  <si>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</si>
  <si>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</si>
  <si>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</si>
  <si>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</si>
  <si>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</si>
  <si>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</si>
  <si>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</si>
  <si>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</si>
  <si>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</si>
  <si>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</si>
  <si>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</si>
  <si>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</si>
  <si>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</si>
  <si>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</si>
  <si>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</si>
  <si>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</si>
  <si>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</si>
  <si>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</si>
  <si>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</si>
  <si>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</si>
  <si>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</si>
  <si>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</si>
  <si>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</si>
  <si>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</si>
  <si>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</si>
  <si>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</si>
  <si>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</si>
  <si>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</si>
  <si>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</si>
  <si>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</si>
  <si>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</si>
  <si>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</si>
  <si>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</si>
  <si>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</si>
  <si>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</si>
  <si>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</si>
  <si>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</si>
  <si>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</si>
  <si>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</si>
  <si>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</si>
  <si>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</si>
  <si>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</si>
  <si>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</si>
  <si>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</si>
  <si>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</si>
  <si>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</si>
  <si>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</si>
  <si>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</si>
  <si>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</si>
  <si>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</si>
  <si>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</si>
  <si>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</si>
  <si>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</si>
  <si>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</si>
  <si>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</si>
  <si>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</si>
  <si>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</si>
  <si>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</si>
  <si>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</si>
  <si>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</si>
  <si>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</si>
  <si>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</si>
  <si>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</si>
  <si>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</si>
  <si>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</si>
  <si>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</si>
  <si>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</si>
  <si>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</si>
  <si>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</si>
  <si>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</si>
  <si>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</si>
  <si>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</si>
  <si>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</si>
  <si>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</si>
  <si>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</si>
  <si>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</si>
  <si>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</si>
  <si>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</si>
  <si>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</si>
  <si>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</si>
  <si>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</si>
  <si>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</si>
  <si>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</si>
  <si>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</si>
  <si>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</si>
  <si>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</si>
  <si>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</si>
  <si>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</si>
  <si>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</si>
  <si>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</si>
  <si>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</si>
  <si>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</si>
  <si>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</si>
  <si>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</si>
  <si>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</si>
  <si>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</si>
  <si>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</si>
  <si>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</si>
  <si>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</si>
  <si>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</si>
  <si>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</si>
  <si>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</si>
  <si>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</si>
  <si>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</si>
  <si>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</si>
  <si>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</si>
  <si>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</si>
  <si>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</si>
  <si>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</si>
  <si>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</si>
  <si>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</si>
  <si>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</si>
  <si>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</si>
  <si>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</si>
  <si>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</si>
  <si>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</si>
  <si>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</si>
  <si>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</si>
  <si>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</si>
  <si>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</si>
  <si>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</si>
  <si>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</si>
  <si>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</si>
  <si>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</si>
  <si>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</si>
  <si>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</si>
  <si>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</si>
  <si>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</si>
  <si>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</si>
  <si>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</si>
  <si>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</si>
  <si>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</si>
  <si>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</si>
  <si>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</si>
  <si>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</si>
  <si>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</si>
  <si>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</si>
  <si>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</si>
  <si>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</si>
  <si>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</si>
  <si>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</si>
  <si>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</si>
  <si>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</si>
  <si>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</si>
  <si>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</si>
  <si>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</si>
  <si>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</si>
  <si>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</si>
  <si>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</si>
  <si>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</si>
  <si>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</si>
  <si>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</si>
  <si>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</si>
  <si>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</si>
  <si>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</si>
  <si>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</si>
  <si>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</si>
  <si>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</si>
  <si>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</si>
  <si>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</si>
  <si>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</si>
  <si>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</si>
  <si>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</si>
  <si>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</si>
  <si>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</si>
  <si>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</si>
  <si>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</si>
  <si>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</si>
  <si>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</si>
  <si>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</si>
  <si>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</si>
  <si>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</si>
  <si>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</si>
  <si>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</si>
  <si>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</si>
  <si>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</si>
  <si>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</si>
  <si>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</si>
  <si>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</si>
  <si>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</si>
  <si>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</si>
  <si>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</si>
  <si>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</si>
  <si>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</si>
  <si>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</si>
  <si>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</si>
  <si>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</si>
  <si>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</si>
  <si>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</si>
  <si>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</si>
  <si>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</si>
  <si>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</si>
  <si>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</si>
  <si>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</si>
  <si>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</si>
  <si>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</si>
  <si>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</si>
  <si>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</si>
  <si>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</si>
  <si>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</si>
  <si>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</si>
  <si>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</si>
  <si>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</si>
  <si>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</si>
  <si>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</si>
  <si>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</si>
  <si>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</si>
  <si>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</si>
  <si>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</si>
  <si>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</si>
  <si>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</si>
  <si>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</si>
  <si>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</si>
  <si>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</si>
  <si>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</si>
  <si>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</si>
  <si>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</si>
  <si>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</si>
  <si>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</si>
  <si>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</si>
  <si>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</si>
  <si>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</si>
  <si>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</si>
  <si>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</si>
  <si>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</si>
  <si>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</si>
  <si>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</si>
  <si>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</si>
  <si>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</si>
  <si>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</si>
  <si>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</si>
  <si>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</si>
  <si>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</si>
  <si>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</si>
  <si>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</si>
  <si>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</si>
  <si>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</si>
  <si>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</si>
  <si>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</si>
  <si>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</si>
  <si>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</si>
  <si>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</si>
  <si>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</si>
  <si>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</si>
  <si>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</si>
  <si>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</si>
  <si>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</si>
  <si>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</si>
  <si>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</si>
  <si>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</si>
  <si>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</si>
  <si>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</si>
  <si>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</si>
  <si>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</si>
  <si>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</si>
  <si>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</si>
  <si>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</si>
  <si>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</si>
  <si>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</si>
  <si>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</si>
  <si>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</si>
  <si>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</si>
  <si>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</si>
  <si>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</si>
  <si>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</si>
  <si>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</si>
  <si>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</si>
  <si>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</si>
  <si>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</si>
  <si>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</si>
  <si>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</si>
  <si>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</si>
  <si>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</si>
  <si>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</si>
  <si>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</si>
  <si>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</si>
  <si>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</si>
  <si>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</si>
  <si>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</si>
  <si>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</si>
  <si>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</si>
  <si>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</si>
  <si>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</si>
  <si>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</si>
  <si>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</si>
  <si>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</si>
  <si>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</si>
  <si>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</si>
  <si>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</si>
  <si>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</si>
  <si>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</si>
  <si>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</si>
  <si>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</si>
  <si>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</si>
  <si>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</si>
  <si>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</si>
  <si>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</si>
  <si>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</si>
  <si>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</si>
  <si>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</si>
  <si>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</si>
  <si>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</si>
  <si>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</si>
  <si>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</si>
  <si>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</si>
  <si>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</si>
  <si>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</si>
  <si>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</si>
  <si>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</si>
  <si>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</si>
  <si>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</si>
  <si>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</si>
  <si>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</si>
  <si>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</si>
  <si>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</si>
  <si>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</si>
  <si>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</si>
  <si>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</si>
  <si>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</si>
  <si>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</si>
  <si>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</si>
  <si>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</si>
  <si>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</si>
  <si>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</si>
  <si>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</si>
  <si>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</si>
  <si>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</si>
  <si>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</si>
  <si>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</si>
  <si>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</si>
  <si>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</si>
  <si>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</si>
  <si>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</si>
  <si>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</si>
  <si>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</si>
  <si>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</si>
  <si>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</si>
  <si>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</si>
  <si>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</si>
  <si>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</si>
  <si>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</si>
  <si>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</si>
  <si>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</si>
  <si>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</si>
  <si>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</si>
  <si>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</si>
  <si>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</si>
  <si>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</si>
  <si>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</si>
  <si>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</si>
  <si>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</si>
  <si>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</si>
  <si>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</si>
  <si>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</si>
  <si>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</si>
  <si>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</si>
  <si>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</si>
  <si>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</si>
  <si>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</si>
  <si>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</si>
  <si>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</si>
  <si>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</si>
  <si>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</si>
  <si>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</si>
  <si>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</si>
  <si>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</si>
  <si>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</si>
  <si>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</si>
  <si>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</si>
  <si>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</si>
  <si>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</si>
  <si>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</si>
  <si>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</si>
  <si>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</si>
  <si>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</si>
  <si>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</si>
  <si>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</si>
  <si>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</si>
  <si>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</si>
  <si>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</si>
  <si>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</si>
  <si>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</si>
  <si>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</si>
  <si>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</si>
  <si>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</si>
  <si>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</si>
  <si>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</si>
  <si>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</si>
  <si>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</si>
  <si>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</si>
  <si>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</si>
  <si>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</si>
  <si>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</si>
  <si>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</si>
  <si>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</si>
  <si>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</si>
  <si>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</si>
  <si>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</si>
  <si>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</si>
  <si>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</si>
  <si>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</si>
  <si>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</si>
  <si>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</si>
  <si>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</si>
  <si>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</si>
  <si>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</si>
  <si>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</si>
  <si>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</si>
  <si>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</si>
  <si>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</si>
  <si>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</si>
  <si>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</si>
  <si>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</si>
  <si>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</si>
  <si>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</si>
  <si>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</si>
  <si>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</si>
  <si>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</si>
  <si>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</si>
  <si>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</si>
  <si>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</si>
  <si>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</si>
  <si>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</si>
  <si>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</si>
  <si>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</si>
  <si>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</si>
  <si>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</si>
  <si>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</si>
  <si>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</si>
  <si>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</si>
  <si>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</si>
  <si>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</si>
  <si>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</si>
  <si>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</si>
  <si>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</si>
  <si>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</si>
  <si>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</si>
  <si>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</si>
  <si>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</si>
  <si>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</si>
  <si>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</si>
  <si>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</si>
  <si>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</si>
  <si>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</si>
  <si>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</si>
  <si>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</si>
  <si>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</si>
  <si>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</si>
  <si>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</si>
  <si>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</si>
  <si>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</si>
  <si>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</si>
  <si>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</si>
  <si>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</si>
  <si>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</si>
  <si>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</si>
  <si>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</si>
  <si>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</si>
  <si>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</si>
  <si>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</si>
  <si>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</si>
  <si>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</si>
  <si>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</si>
  <si>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</si>
  <si>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</si>
  <si>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</si>
  <si>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</si>
  <si>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</si>
  <si>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</si>
  <si>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</si>
  <si>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</si>
  <si>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</si>
  <si>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</si>
  <si>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</si>
  <si>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</si>
  <si>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</si>
  <si>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</si>
  <si>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</si>
  <si>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</si>
  <si>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</si>
  <si>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</si>
  <si>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</si>
  <si>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</si>
  <si>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</si>
  <si>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</si>
  <si>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</si>
  <si>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</si>
  <si>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</si>
  <si>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</si>
  <si>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</si>
  <si>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</si>
  <si>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</si>
  <si>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</si>
  <si>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</si>
  <si>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</si>
  <si>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</si>
  <si>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</si>
  <si>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</si>
  <si>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</si>
  <si>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</si>
  <si>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</si>
  <si>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</si>
  <si>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</si>
  <si>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</si>
  <si>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</si>
  <si>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</si>
  <si>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</si>
  <si>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</si>
  <si>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</si>
  <si>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</si>
  <si>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</si>
  <si>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</si>
  <si>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</si>
  <si>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</si>
  <si>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</si>
  <si>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</si>
  <si>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</si>
  <si>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</si>
  <si>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</si>
  <si>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</si>
  <si>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</si>
  <si>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</si>
  <si>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</si>
  <si>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</si>
  <si>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</si>
  <si>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</si>
  <si>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</si>
  <si>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</si>
  <si>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</si>
  <si>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</si>
  <si>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</si>
  <si>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</si>
  <si>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</si>
  <si>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</si>
  <si>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</si>
  <si>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</si>
  <si>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</si>
  <si>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</si>
  <si>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</si>
  <si>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</si>
  <si>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</si>
  <si>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</si>
  <si>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</si>
  <si>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</si>
  <si>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</si>
  <si>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</si>
  <si>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</si>
  <si>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</si>
  <si>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</si>
  <si>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</si>
  <si>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</si>
  <si>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</si>
  <si>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</si>
  <si>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</si>
  <si>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</si>
  <si>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</si>
  <si>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</si>
  <si>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</si>
  <si>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</si>
  <si>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</si>
  <si>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</si>
  <si>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</si>
  <si>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</si>
  <si>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</si>
  <si>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</si>
  <si>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</si>
  <si>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</si>
  <si>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</si>
  <si>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</si>
  <si>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</si>
  <si>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</si>
  <si>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</si>
  <si>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</si>
  <si>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</si>
  <si>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</si>
  <si>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</si>
  <si>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</si>
  <si>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</si>
  <si>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</si>
  <si>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</si>
  <si>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</si>
  <si>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</si>
  <si>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</si>
  <si>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</si>
  <si>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</si>
  <si>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</si>
  <si>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</si>
  <si>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</si>
  <si>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</si>
  <si>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</si>
  <si>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</si>
  <si>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</si>
  <si>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</si>
  <si>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</si>
  <si>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</si>
  <si>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</si>
  <si>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</si>
  <si>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</si>
  <si>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</si>
  <si>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</si>
  <si>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</si>
  <si>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</si>
  <si>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</si>
  <si>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</si>
  <si>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</si>
  <si>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</si>
  <si>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</si>
  <si>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</si>
  <si>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</si>
  <si>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</si>
  <si>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</si>
  <si>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</si>
  <si>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</si>
  <si>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</si>
  <si>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</si>
  <si>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</si>
  <si>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</si>
  <si>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</si>
  <si>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</si>
  <si>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</si>
  <si>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</si>
  <si>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</si>
  <si>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</si>
  <si>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</si>
  <si>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</si>
  <si>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</si>
  <si>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</si>
  <si>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</si>
  <si>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</si>
  <si>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</si>
  <si>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</si>
  <si>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</si>
  <si>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</si>
  <si>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</si>
  <si>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</si>
  <si>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</si>
  <si>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</si>
  <si>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</si>
  <si>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</si>
  <si>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</si>
  <si>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</si>
  <si>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</si>
  <si>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</si>
  <si>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</si>
  <si>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</si>
  <si>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</si>
  <si>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</si>
  <si>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</si>
  <si>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</si>
  <si>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</si>
  <si>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</si>
  <si>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</si>
  <si>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</si>
  <si>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</si>
  <si>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</si>
  <si>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</si>
  <si>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</si>
  <si>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</si>
  <si>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</si>
  <si>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</si>
  <si>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</si>
  <si>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</si>
  <si>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</si>
  <si>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</si>
  <si>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</si>
  <si>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</si>
  <si>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</si>
  <si>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</si>
  <si>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</si>
  <si>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</si>
  <si>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</si>
  <si>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</si>
  <si>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</si>
  <si>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</si>
  <si>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</si>
  <si>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</si>
  <si>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</si>
  <si>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</si>
  <si>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</si>
  <si>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</si>
  <si>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</si>
  <si>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</si>
  <si>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</si>
  <si>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</si>
  <si>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</si>
  <si>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</si>
  <si>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</si>
  <si>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</si>
  <si>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</si>
  <si>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</si>
  <si>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</si>
  <si>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</si>
  <si>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</si>
  <si>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</si>
  <si>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</si>
  <si>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</si>
  <si>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</si>
  <si>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</si>
  <si>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</si>
  <si>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</si>
  <si>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</si>
  <si>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</si>
  <si>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</si>
  <si>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</si>
  <si>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</si>
  <si>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</si>
  <si>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</si>
  <si>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</si>
  <si>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</si>
  <si>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</si>
  <si>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</si>
  <si>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</si>
  <si>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</si>
  <si>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</si>
  <si>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</si>
  <si>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</si>
  <si>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</si>
  <si>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</si>
  <si>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</si>
  <si>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</si>
  <si>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</si>
  <si>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</si>
  <si>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</si>
  <si>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</si>
  <si>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</si>
  <si>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</si>
  <si>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</si>
  <si>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</si>
  <si>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</si>
  <si>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</si>
  <si>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</si>
  <si>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</si>
  <si>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</si>
  <si>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</si>
  <si>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</si>
  <si>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</si>
  <si>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</si>
  <si>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</si>
  <si>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</si>
  <si>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</si>
  <si>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</si>
  <si>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</si>
  <si>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</si>
  <si>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</si>
  <si>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</si>
  <si>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</si>
  <si>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</si>
  <si>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</si>
  <si>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</si>
  <si>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</si>
  <si>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</si>
  <si>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</si>
  <si>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</si>
  <si>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</si>
  <si>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</si>
  <si>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</si>
  <si>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</si>
  <si>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</si>
  <si>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</si>
  <si>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</si>
  <si>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</si>
  <si>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</si>
  <si>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</si>
  <si>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</si>
  <si>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</si>
  <si>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</si>
  <si>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</si>
  <si>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</si>
  <si>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</si>
  <si>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</si>
  <si>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</si>
  <si>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</si>
  <si>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</si>
  <si>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</si>
  <si>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</si>
  <si>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</si>
  <si>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</si>
  <si>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</si>
  <si>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</si>
  <si>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</si>
  <si>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</si>
  <si>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</si>
  <si>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</si>
  <si>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</si>
  <si>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</si>
  <si>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</si>
  <si>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</si>
  <si>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</si>
  <si>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</si>
  <si>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</si>
  <si>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</si>
  <si>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</si>
  <si>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</si>
  <si>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</si>
  <si>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</si>
  <si>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</si>
  <si>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</si>
  <si>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</si>
  <si>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</si>
  <si>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</si>
  <si>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</si>
  <si>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</si>
  <si>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</si>
  <si>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</si>
  <si>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</si>
  <si>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</si>
  <si>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</si>
  <si>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</si>
  <si>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</si>
  <si>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</si>
  <si>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</si>
  <si>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</si>
  <si>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</si>
  <si>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</si>
  <si>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</si>
  <si>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</si>
  <si>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</si>
  <si>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</si>
  <si>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</si>
  <si>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</si>
  <si>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</si>
  <si>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</si>
  <si>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</si>
  <si>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</si>
  <si>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</si>
  <si>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</si>
  <si>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</si>
  <si>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</si>
  <si>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</si>
  <si>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</si>
  <si>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</si>
  <si>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</si>
  <si>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</si>
  <si>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</si>
  <si>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</si>
  <si>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</si>
  <si>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</si>
  <si>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</si>
  <si>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</si>
  <si>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</si>
  <si>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</si>
  <si>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</si>
  <si>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</si>
  <si>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</si>
  <si>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</si>
  <si>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</si>
  <si>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</si>
  <si>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</si>
  <si>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</si>
  <si>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</si>
  <si>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</si>
  <si>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</si>
  <si>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</si>
  <si>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</si>
  <si>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</si>
  <si>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</si>
  <si>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</si>
  <si>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</si>
  <si>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</si>
  <si>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</si>
  <si>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</si>
  <si>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</si>
  <si>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</si>
  <si>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</si>
  <si>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</si>
  <si>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</si>
  <si>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</si>
  <si>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</si>
  <si>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</si>
  <si>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</si>
  <si>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</si>
  <si>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</si>
  <si>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</si>
  <si>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</si>
  <si>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</si>
  <si>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</si>
  <si>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</si>
  <si>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</si>
  <si>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</si>
  <si>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</si>
  <si>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</si>
  <si>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</si>
  <si>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</si>
  <si>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</si>
  <si>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</si>
  <si>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</si>
  <si>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</si>
  <si>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</si>
  <si>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</si>
  <si>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</si>
  <si>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</si>
  <si>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</si>
  <si>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</si>
  <si>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</si>
  <si>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</si>
  <si>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</si>
  <si>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</si>
  <si>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</si>
  <si>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</si>
  <si>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</si>
  <si>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</si>
  <si>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</si>
  <si>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</si>
  <si>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</si>
  <si>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</si>
  <si>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</si>
  <si>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</si>
  <si>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</si>
  <si>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</si>
  <si>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</si>
  <si>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</si>
  <si>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</si>
  <si>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</si>
  <si>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</si>
  <si>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</si>
  <si>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</si>
  <si>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</si>
  <si>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</si>
  <si>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</si>
  <si>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</si>
  <si>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</si>
  <si>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</si>
  <si>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</si>
  <si>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</si>
  <si>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</si>
  <si>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</si>
  <si>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</si>
  <si>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</si>
  <si>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</si>
  <si>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</si>
  <si>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</si>
  <si>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</si>
  <si>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</si>
  <si>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</si>
  <si>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</si>
  <si>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</si>
  <si>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</si>
  <si>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</si>
  <si>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</si>
  <si>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</si>
  <si>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</si>
  <si>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</si>
  <si>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</si>
  <si>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</si>
  <si>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</si>
  <si>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</si>
  <si>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</si>
  <si>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</si>
  <si>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</si>
  <si>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</si>
  <si>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</si>
  <si>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</si>
  <si>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</si>
  <si>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</si>
  <si>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</si>
  <si>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</si>
  <si>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</si>
  <si>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</si>
  <si>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</si>
  <si>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</si>
  <si>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</si>
  <si>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</si>
  <si>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</si>
  <si>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</si>
  <si>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</si>
  <si>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</si>
  <si>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</si>
  <si>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</si>
  <si>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</si>
  <si>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</si>
  <si>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</si>
  <si>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</si>
  <si>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</si>
  <si>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</si>
  <si>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</si>
  <si>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</si>
  <si>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</si>
  <si>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</si>
  <si>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</si>
  <si>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</si>
  <si>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</si>
  <si>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</si>
  <si>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</si>
  <si>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</si>
  <si>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</si>
  <si>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</si>
  <si>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</si>
  <si>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</si>
  <si>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</si>
  <si>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</si>
  <si>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</si>
  <si>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</si>
  <si>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</si>
  <si>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</si>
  <si>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</si>
  <si>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</si>
  <si>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</si>
  <si>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</si>
  <si>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</si>
  <si>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</si>
  <si>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</si>
  <si>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</si>
  <si>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</si>
  <si>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</si>
  <si>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</si>
  <si>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</si>
  <si>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</si>
  <si>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</si>
  <si>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</si>
  <si>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</si>
  <si>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</si>
  <si>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</si>
  <si>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</si>
  <si>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</si>
  <si>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</si>
  <si>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</si>
  <si>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</si>
  <si>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</si>
  <si>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</si>
  <si>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</si>
  <si>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</si>
  <si>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</si>
  <si>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</si>
  <si>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</si>
  <si>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</si>
  <si>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</si>
  <si>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</si>
  <si>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</si>
  <si>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</si>
  <si>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</si>
  <si>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</si>
  <si>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</si>
  <si>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</si>
  <si>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</si>
  <si>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</si>
  <si>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</si>
  <si>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</si>
  <si>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</si>
  <si>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</si>
  <si>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</si>
  <si>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</si>
  <si>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</si>
  <si>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</si>
  <si>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</si>
  <si>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</si>
  <si>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</si>
  <si>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</si>
  <si>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</si>
  <si>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</si>
  <si>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</si>
  <si>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</si>
  <si>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</si>
  <si>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</si>
  <si>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</si>
  <si>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</si>
  <si>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</si>
  <si>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</si>
  <si>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</si>
  <si>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</si>
  <si>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</si>
  <si>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</si>
  <si>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</si>
  <si>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</si>
  <si>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</si>
  <si>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</si>
  <si>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</si>
  <si>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</si>
  <si>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</si>
  <si>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</si>
  <si>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</si>
  <si>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</si>
  <si>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</si>
  <si>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</si>
  <si>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</si>
  <si>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</si>
  <si>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</si>
  <si>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</si>
  <si>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</si>
  <si>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</si>
  <si>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</si>
  <si>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</si>
  <si>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</si>
  <si>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</si>
  <si>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</si>
  <si>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</si>
  <si>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</si>
  <si>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</si>
  <si>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</si>
  <si>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</si>
  <si>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</si>
  <si>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</si>
  <si>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</si>
  <si>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</si>
  <si>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</si>
  <si>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</si>
  <si>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</si>
  <si>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</si>
  <si>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</si>
  <si>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</si>
  <si>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</si>
  <si>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</si>
  <si>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</si>
  <si>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</si>
  <si>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</si>
  <si>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</si>
  <si>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</si>
  <si>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</si>
  <si>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</si>
  <si>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</si>
  <si>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</si>
  <si>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</si>
  <si>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</si>
  <si>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</si>
  <si>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</si>
  <si>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</si>
  <si>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</si>
  <si>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</si>
  <si>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</si>
  <si>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</si>
  <si>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</si>
  <si>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</si>
  <si>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</si>
  <si>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</si>
  <si>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</si>
  <si>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</si>
  <si>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</si>
  <si>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</si>
  <si>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</si>
  <si>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</si>
  <si>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</si>
  <si>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</si>
  <si>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</si>
  <si>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</si>
  <si>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</si>
  <si>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</si>
  <si>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</si>
  <si>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</si>
  <si>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</si>
  <si>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</si>
  <si>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</si>
  <si>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</si>
  <si>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</si>
  <si>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</si>
  <si>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</si>
  <si>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</si>
  <si>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</si>
  <si>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</si>
  <si>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</si>
  <si>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</si>
  <si>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</si>
  <si>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</si>
  <si>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</si>
  <si>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</si>
  <si>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</si>
  <si>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</si>
  <si>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</si>
  <si>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</si>
  <si>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</si>
  <si>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</si>
  <si>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</si>
  <si>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</si>
  <si>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</si>
  <si>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</si>
  <si>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</si>
  <si>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</si>
  <si>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</si>
  <si>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</si>
  <si>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</si>
  <si>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</si>
  <si>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</si>
  <si>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</si>
  <si>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</si>
  <si>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</si>
  <si>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</si>
  <si>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</si>
  <si>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</si>
  <si>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</si>
  <si>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</si>
  <si>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</si>
  <si>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</si>
  <si>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</si>
  <si>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</si>
  <si>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</si>
  <si>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</si>
  <si>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</si>
  <si>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</si>
  <si>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</si>
  <si>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</si>
  <si>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</si>
  <si>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</si>
  <si>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</si>
  <si>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</si>
  <si>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</si>
  <si>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</si>
  <si>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</si>
  <si>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</si>
  <si>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</si>
  <si>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</si>
  <si>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</si>
  <si>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</si>
  <si>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</si>
  <si>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</si>
  <si>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</si>
  <si>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</si>
  <si>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</si>
  <si>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</si>
  <si>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</si>
  <si>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</si>
  <si>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</si>
  <si>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</si>
  <si>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</si>
  <si>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</si>
  <si>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</si>
  <si>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</si>
  <si>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</si>
  <si>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</si>
  <si>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</si>
  <si>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</si>
  <si>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</si>
  <si>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</si>
  <si>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</si>
  <si>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</si>
  <si>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</si>
  <si>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</si>
  <si>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</si>
  <si>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</si>
  <si>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</si>
  <si>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</si>
  <si>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</si>
  <si>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</si>
  <si>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</si>
  <si>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</si>
  <si>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</si>
  <si>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</si>
  <si>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</si>
  <si>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</si>
  <si>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</si>
  <si>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</si>
  <si>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</si>
  <si>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</si>
  <si>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</si>
  <si>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</si>
  <si>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</si>
  <si>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</si>
  <si>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</si>
  <si>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</si>
  <si>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</si>
  <si>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</si>
  <si>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</si>
  <si>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</si>
  <si>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</si>
  <si>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</si>
  <si>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</si>
  <si>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</si>
  <si>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</si>
  <si>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</si>
  <si>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</si>
  <si>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</si>
  <si>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</si>
  <si>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</si>
  <si>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</si>
  <si>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</si>
  <si>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</si>
  <si>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</si>
  <si>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</si>
  <si>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</si>
  <si>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</si>
  <si>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</si>
  <si>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</si>
  <si>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</si>
  <si>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</si>
  <si>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</si>
  <si>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</si>
  <si>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</si>
  <si>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</si>
  <si>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</si>
  <si>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</si>
  <si>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</si>
  <si>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</si>
  <si>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</si>
  <si>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</si>
  <si>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</si>
  <si>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</si>
  <si>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</si>
  <si>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</si>
  <si>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</si>
  <si>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</si>
  <si>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</si>
  <si>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</si>
  <si>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</si>
  <si>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</si>
  <si>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</si>
  <si>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</si>
  <si>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</si>
  <si>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</si>
  <si>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</si>
  <si>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</si>
  <si>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</si>
  <si>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</si>
  <si>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</si>
  <si>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</si>
  <si>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</si>
  <si>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</si>
  <si>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</si>
  <si>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</si>
  <si>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</si>
  <si>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</si>
  <si>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</si>
  <si>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</si>
  <si>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</si>
  <si>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</si>
  <si>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</si>
  <si>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</si>
  <si>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</si>
  <si>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</si>
  <si>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</si>
  <si>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</si>
  <si>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</si>
  <si>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</si>
  <si>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</si>
  <si>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</si>
  <si>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</si>
  <si>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</si>
  <si>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</si>
  <si>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</si>
  <si>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</si>
  <si>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</si>
  <si>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</si>
  <si>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</si>
  <si>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</si>
  <si>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</si>
  <si>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</si>
  <si>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</si>
  <si>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</si>
  <si>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</si>
  <si>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</si>
  <si>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</si>
  <si>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</si>
  <si>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</si>
  <si>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</si>
  <si>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</si>
  <si>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</si>
  <si>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</si>
  <si>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</si>
  <si>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</si>
  <si>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</si>
  <si>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</si>
  <si>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</si>
  <si>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</si>
  <si>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</si>
  <si>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</si>
  <si>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</si>
  <si>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</si>
  <si>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</si>
  <si>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</si>
  <si>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</si>
  <si>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</si>
  <si>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</si>
  <si>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</si>
  <si>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</si>
  <si>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</si>
  <si>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</si>
  <si>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</si>
  <si>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</si>
  <si>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</si>
  <si>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</si>
  <si>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</si>
  <si>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</si>
  <si>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</si>
  <si>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</si>
  <si>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</si>
  <si>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</si>
  <si>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</si>
  <si>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</si>
  <si>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</si>
  <si>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</si>
  <si>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</si>
  <si>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</si>
  <si>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</si>
  <si>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</si>
  <si>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</si>
  <si>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</si>
  <si>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</si>
  <si>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</si>
  <si>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</si>
  <si>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</si>
  <si>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</si>
  <si>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</si>
  <si>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</si>
  <si>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</si>
  <si>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</si>
  <si>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</si>
  <si>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</si>
  <si>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</si>
  <si>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</si>
  <si>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</si>
  <si>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</si>
  <si>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</si>
  <si>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</si>
  <si>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</si>
  <si>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</si>
  <si>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</si>
  <si>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</si>
  <si>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</si>
  <si>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</si>
  <si>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</si>
  <si>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</si>
  <si>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</si>
  <si>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</si>
  <si>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</si>
  <si>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</si>
  <si>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</si>
  <si>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</si>
  <si>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</si>
  <si>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</si>
  <si>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</si>
  <si>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</si>
  <si>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</si>
  <si>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</si>
  <si>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</si>
  <si>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</si>
  <si>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</si>
  <si>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</si>
  <si>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</si>
  <si>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</si>
  <si>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</si>
  <si>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</si>
  <si>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</si>
  <si>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</si>
  <si>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</si>
  <si>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</si>
  <si>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</si>
  <si>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</si>
  <si>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</si>
  <si>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</si>
  <si>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</si>
  <si>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</si>
  <si>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</si>
  <si>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</si>
  <si>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</si>
  <si>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</si>
  <si>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</si>
  <si>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</si>
  <si>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</si>
  <si>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</si>
  <si>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</si>
  <si>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</si>
  <si>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</si>
  <si>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</si>
  <si>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</si>
  <si>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</si>
  <si>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</si>
  <si>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</si>
  <si>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</si>
  <si>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</si>
  <si>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</si>
  <si>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</si>
  <si>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</si>
  <si>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</si>
  <si>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</si>
  <si>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</si>
  <si>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</si>
  <si>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</si>
  <si>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</si>
  <si>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</si>
  <si>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</si>
  <si>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</si>
  <si>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</si>
  <si>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</si>
  <si>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</si>
  <si>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</si>
  <si>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</si>
  <si>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</si>
  <si>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</si>
  <si>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</si>
  <si>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</si>
  <si>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</si>
  <si>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</si>
  <si>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</si>
  <si>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</si>
  <si>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</si>
  <si>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</si>
  <si>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</si>
  <si>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</si>
  <si>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</si>
  <si>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</si>
  <si>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</si>
  <si>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</si>
  <si>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</si>
  <si>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</si>
  <si>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</si>
  <si>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</si>
  <si>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</si>
  <si>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</si>
  <si>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</si>
  <si>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</si>
  <si>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</si>
  <si>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</si>
  <si>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</si>
  <si>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</si>
  <si>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</si>
  <si>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</si>
  <si>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</si>
  <si>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</si>
  <si>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</si>
  <si>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</si>
  <si>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</si>
  <si>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</si>
  <si>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</si>
  <si>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</si>
  <si>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</si>
  <si>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</si>
  <si>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</si>
  <si>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</si>
  <si>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</si>
  <si>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</si>
  <si>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</si>
  <si>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</si>
  <si>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</si>
  <si>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</si>
  <si>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</si>
  <si>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</si>
  <si>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</si>
  <si>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</si>
  <si>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</si>
  <si>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</si>
  <si>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</si>
  <si>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</si>
  <si>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</si>
  <si>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</si>
  <si>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</si>
  <si>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</si>
  <si>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</si>
  <si>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</si>
  <si>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</si>
  <si>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</si>
  <si>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</si>
  <si>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</si>
  <si>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</si>
  <si>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</si>
  <si>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</si>
  <si>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</si>
  <si>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</si>
  <si>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</si>
  <si>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</si>
  <si>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</si>
  <si>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</si>
  <si>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</si>
  <si>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</si>
  <si>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</si>
  <si>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</si>
  <si>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</si>
  <si>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</si>
  <si>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</si>
  <si>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</si>
  <si>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</si>
  <si>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</si>
  <si>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</si>
  <si>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</si>
  <si>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</si>
  <si>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</si>
  <si>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</si>
  <si>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</si>
  <si>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</si>
  <si>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</si>
  <si>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</si>
  <si>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</si>
  <si>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</si>
  <si>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</si>
  <si>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</si>
  <si>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</si>
  <si>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</si>
  <si>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</si>
  <si>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</si>
  <si>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</si>
  <si>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</si>
  <si>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</si>
  <si>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</si>
  <si>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</si>
  <si>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</si>
  <si>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</si>
  <si>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</si>
  <si>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</si>
  <si>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</si>
  <si>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</si>
  <si>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</si>
  <si>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</si>
  <si>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</si>
  <si>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</si>
  <si>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</si>
  <si>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</si>
  <si>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</si>
  <si>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</si>
  <si>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</si>
  <si>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</si>
  <si>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</si>
  <si>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</si>
  <si>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</si>
  <si>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</si>
  <si>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</si>
  <si>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</si>
  <si>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</si>
  <si>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</si>
  <si>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</si>
  <si>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</si>
  <si>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</si>
  <si>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</si>
  <si>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</si>
  <si>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</si>
  <si>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</si>
  <si>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</si>
  <si>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</si>
  <si>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</si>
  <si>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</si>
  <si>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</si>
  <si>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</si>
  <si>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</si>
  <si>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</si>
  <si>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</si>
  <si>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</si>
  <si>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</si>
  <si>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</si>
  <si>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</si>
  <si>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</si>
  <si>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</si>
  <si>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</si>
  <si>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</si>
  <si>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</si>
  <si>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</si>
  <si>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</si>
  <si>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</si>
  <si>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</si>
  <si>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</si>
  <si>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</si>
  <si>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</si>
  <si>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</si>
  <si>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</si>
  <si>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</si>
  <si>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</si>
  <si>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</si>
  <si>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</si>
  <si>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</si>
  <si>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</si>
  <si>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</si>
  <si>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</si>
  <si>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</si>
  <si>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</si>
  <si>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</si>
  <si>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</si>
  <si>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</si>
  <si>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</si>
  <si>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</si>
  <si>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</si>
  <si>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</si>
  <si>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</si>
  <si>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</si>
  <si>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</si>
  <si>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</si>
  <si>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</si>
  <si>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</si>
  <si>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</si>
  <si>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</si>
  <si>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</si>
  <si>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</si>
  <si>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</si>
  <si>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</si>
  <si>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</si>
  <si>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</si>
  <si>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</si>
  <si>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</si>
  <si>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</si>
  <si>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</si>
  <si>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</si>
  <si>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</si>
  <si>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</si>
  <si>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</si>
  <si>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</si>
  <si>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</si>
  <si>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</si>
  <si>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</si>
  <si>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</si>
  <si>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</si>
  <si>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</si>
  <si>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</si>
  <si>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</si>
  <si>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</si>
  <si>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</si>
  <si>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</si>
  <si>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</si>
  <si>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</si>
  <si>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</si>
  <si>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</si>
  <si>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</si>
  <si>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</si>
  <si>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</si>
  <si>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</si>
  <si>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</si>
  <si>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</si>
  <si>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</si>
  <si>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</si>
  <si>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</si>
  <si>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</si>
  <si>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</si>
  <si>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</si>
  <si>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</si>
  <si>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</si>
  <si>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</si>
  <si>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</si>
  <si>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</si>
  <si>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</si>
  <si>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</si>
  <si>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</si>
  <si>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</si>
  <si>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</si>
  <si>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</si>
  <si>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</si>
  <si>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</si>
  <si>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</si>
  <si>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</si>
  <si>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</si>
  <si>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</si>
  <si>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</si>
  <si>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</si>
  <si>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</si>
  <si>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</si>
  <si>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</si>
  <si>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</si>
  <si>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</si>
  <si>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</si>
  <si>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</si>
  <si>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</si>
  <si>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</si>
  <si>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</si>
  <si>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</si>
  <si>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</si>
  <si>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</si>
  <si>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</si>
  <si>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</si>
  <si>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</si>
  <si>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</si>
  <si>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</si>
  <si>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</si>
  <si>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</si>
  <si>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</si>
  <si>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</si>
  <si>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</si>
  <si>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</si>
  <si>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</si>
  <si>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</si>
  <si>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</si>
  <si>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</si>
  <si>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</si>
  <si>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</si>
  <si>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</si>
  <si>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</si>
  <si>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</si>
  <si>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</si>
  <si>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</si>
  <si>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</si>
  <si>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</si>
  <si>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</si>
  <si>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</si>
  <si>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</si>
  <si>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</si>
  <si>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</si>
  <si>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</si>
  <si>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</si>
  <si>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</si>
  <si>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</si>
  <si>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</si>
  <si>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</si>
  <si>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</si>
  <si>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</si>
  <si>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</si>
  <si>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</si>
  <si>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</si>
  <si>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</si>
  <si>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</si>
  <si>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</si>
  <si>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</si>
  <si>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</si>
  <si>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</si>
  <si>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</si>
  <si>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</si>
  <si>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</si>
  <si>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</si>
  <si>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</si>
  <si>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</si>
  <si>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</si>
  <si>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</si>
  <si>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</si>
  <si>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</si>
  <si>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</si>
  <si>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</si>
  <si>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</si>
  <si>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</si>
  <si>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</si>
  <si>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</si>
  <si>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</si>
  <si>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</si>
  <si>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</si>
  <si>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</si>
  <si>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</si>
  <si>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</si>
  <si>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</si>
  <si>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</si>
  <si>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</si>
  <si>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</si>
  <si>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</si>
  <si>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</si>
  <si>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</si>
  <si>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</si>
  <si>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</si>
  <si>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</si>
  <si>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</si>
  <si>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</si>
  <si>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</si>
  <si>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</si>
  <si>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</si>
  <si>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</si>
  <si>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</si>
  <si>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</si>
  <si>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</si>
  <si>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</si>
  <si>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</si>
  <si>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</si>
  <si>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</si>
  <si>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</si>
  <si>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</si>
  <si>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</si>
  <si>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</si>
  <si>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</si>
  <si>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</si>
  <si>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</si>
  <si>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</si>
  <si>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</si>
  <si>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</si>
  <si>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</si>
  <si>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</si>
  <si>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</si>
  <si>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</si>
  <si>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</si>
  <si>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</si>
  <si>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</si>
  <si>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</si>
  <si>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</si>
  <si>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</si>
  <si>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</si>
  <si>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</si>
  <si>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</si>
  <si>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</si>
  <si>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</si>
  <si>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</si>
  <si>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</si>
  <si>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</si>
  <si>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</si>
  <si>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</si>
  <si>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</si>
  <si>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</si>
  <si>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</si>
  <si>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</si>
  <si>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</si>
  <si>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</si>
  <si>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</si>
  <si>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</si>
  <si>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</si>
  <si>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</si>
  <si>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</si>
  <si>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</si>
  <si>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</si>
  <si>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</si>
  <si>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</si>
  <si>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</si>
  <si>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</si>
  <si>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</si>
  <si>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</si>
  <si>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</si>
  <si>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</si>
  <si>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</si>
  <si>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</si>
  <si>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</si>
  <si>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</si>
  <si>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</si>
  <si>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</si>
  <si>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</si>
  <si>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</si>
  <si>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</si>
  <si>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</si>
  <si>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</si>
  <si>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</si>
  <si>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</si>
  <si>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</si>
  <si>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</si>
  <si>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</si>
  <si>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</si>
  <si>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</si>
  <si>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</si>
  <si>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</si>
  <si>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</si>
  <si>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</si>
  <si>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</si>
  <si>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</si>
  <si>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</si>
  <si>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</si>
  <si>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</si>
  <si>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</si>
  <si>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</si>
  <si>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</si>
  <si>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</si>
  <si>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</si>
  <si>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</si>
  <si>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</si>
  <si>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</si>
  <si>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</si>
  <si>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</si>
  <si>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</si>
  <si>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</si>
  <si>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</si>
  <si>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</si>
  <si>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</si>
  <si>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</si>
  <si>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</si>
  <si>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</si>
  <si>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</si>
  <si>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</si>
  <si>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</si>
  <si>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</si>
  <si>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</si>
  <si>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</si>
  <si>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</si>
  <si>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</si>
  <si>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</si>
  <si>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</si>
  <si>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</si>
  <si>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</si>
  <si>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</si>
  <si>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</si>
  <si>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</si>
  <si>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</si>
  <si>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</si>
  <si>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</si>
  <si>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</si>
  <si>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</si>
  <si>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</si>
  <si>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</si>
  <si>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</si>
  <si>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</si>
  <si>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</si>
  <si>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</si>
  <si>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</si>
  <si>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</si>
  <si>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</si>
  <si>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</si>
  <si>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</si>
  <si>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</si>
  <si>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</si>
  <si>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</si>
  <si>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</si>
  <si>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</si>
  <si>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</si>
  <si>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</si>
  <si>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</si>
  <si>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</si>
  <si>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</si>
  <si>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</si>
  <si>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</si>
  <si>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</si>
  <si>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</si>
  <si>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</si>
  <si>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</si>
  <si>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</si>
  <si>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</si>
  <si>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</si>
  <si>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</si>
  <si>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</si>
  <si>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</si>
  <si>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</si>
  <si>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</si>
  <si>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</si>
  <si>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</si>
  <si>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</si>
  <si>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</si>
  <si>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</si>
  <si>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</si>
  <si>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</si>
  <si>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</si>
  <si>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</si>
  <si>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</si>
  <si>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</si>
  <si>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</si>
  <si>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</si>
  <si>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</si>
  <si>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</si>
  <si>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</si>
  <si>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</si>
  <si>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</si>
  <si>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</si>
  <si>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</si>
  <si>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</si>
  <si>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</si>
  <si>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</si>
  <si>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</si>
  <si>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</si>
  <si>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</si>
  <si>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</si>
  <si>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</si>
  <si>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</si>
  <si>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</si>
  <si>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</si>
  <si>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</si>
  <si>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</si>
  <si>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</si>
  <si>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</si>
  <si>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</si>
  <si>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</si>
  <si>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</si>
  <si>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</si>
  <si>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</si>
  <si>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</si>
  <si>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</si>
  <si>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</si>
  <si>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</si>
  <si>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</si>
  <si>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</si>
  <si>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</si>
  <si>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</si>
  <si>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</si>
  <si>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</si>
  <si>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</si>
  <si>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</si>
  <si>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</si>
  <si>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</si>
  <si>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</si>
  <si>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</si>
  <si>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</si>
  <si>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</si>
  <si>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</si>
  <si>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</si>
  <si>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</si>
  <si>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</si>
  <si>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</si>
  <si>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</si>
  <si>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</si>
  <si>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</si>
  <si>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</si>
  <si>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</si>
  <si>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</si>
  <si>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</si>
  <si>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</si>
  <si>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</si>
  <si>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</si>
  <si>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</si>
  <si>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</si>
  <si>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</si>
  <si>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</si>
  <si>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</si>
  <si>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</si>
  <si>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</si>
  <si>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</si>
  <si>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</si>
  <si>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</si>
  <si>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</si>
  <si>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</si>
  <si>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</si>
  <si>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</si>
  <si>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</si>
  <si>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</si>
  <si>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</si>
  <si>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</si>
  <si>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</si>
  <si>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</si>
  <si>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</si>
  <si>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</si>
  <si>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</si>
  <si>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</si>
  <si>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</si>
  <si>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</si>
  <si>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</si>
  <si>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</si>
  <si>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</si>
  <si>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</si>
  <si>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</si>
  <si>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</si>
  <si>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</si>
  <si>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</si>
  <si>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</si>
  <si>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</si>
  <si>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</si>
  <si>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</si>
  <si>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</si>
  <si>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</si>
  <si>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</si>
  <si>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</si>
  <si>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</si>
  <si>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</si>
  <si>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</si>
  <si>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</si>
  <si>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</si>
  <si>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</si>
  <si>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</si>
  <si>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</si>
  <si>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</si>
  <si>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</si>
  <si>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</si>
  <si>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</si>
  <si>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</si>
  <si>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</si>
  <si>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</si>
  <si>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</si>
  <si>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</si>
  <si>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</si>
  <si>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</si>
  <si>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</si>
  <si>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</si>
  <si>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</si>
  <si>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</si>
  <si>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</si>
  <si>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</si>
  <si>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</si>
  <si>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</si>
  <si>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</si>
  <si>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</si>
  <si>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</si>
  <si>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</si>
  <si>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</si>
  <si>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</si>
  <si>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</si>
  <si>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</si>
  <si>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</si>
  <si>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</si>
  <si>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</si>
  <si>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</si>
  <si>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</si>
  <si>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</si>
  <si>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</si>
  <si>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</si>
  <si>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</si>
  <si>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</si>
  <si>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</si>
  <si>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</si>
  <si>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</si>
  <si>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</si>
  <si>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</si>
  <si>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</si>
  <si>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</si>
  <si>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</si>
  <si>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</si>
  <si>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</si>
  <si>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</si>
  <si>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</si>
  <si>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</si>
  <si>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</si>
  <si>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</si>
  <si>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</si>
  <si>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</si>
  <si>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</si>
  <si>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</si>
  <si>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</si>
  <si>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</si>
  <si>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</si>
  <si>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</si>
  <si>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</si>
  <si>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</si>
  <si>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</si>
  <si>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</si>
  <si>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</si>
  <si>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</si>
  <si>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</si>
  <si>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</si>
  <si>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</si>
  <si>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</si>
  <si>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</si>
  <si>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</si>
  <si>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</si>
  <si>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</si>
  <si>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</si>
  <si>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</si>
  <si>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</si>
  <si>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</si>
  <si>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</si>
  <si>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</si>
  <si>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</si>
  <si>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</si>
  <si>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</si>
  <si>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</si>
  <si>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</si>
  <si>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</si>
  <si>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</si>
  <si>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</si>
  <si>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</si>
  <si>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</si>
  <si>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</si>
  <si>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</si>
  <si>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</si>
  <si>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</si>
  <si>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</si>
  <si>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</si>
  <si>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</si>
  <si>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</si>
  <si>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</si>
  <si>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</si>
  <si>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</si>
  <si>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</si>
  <si>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</si>
  <si>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</si>
  <si>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</si>
  <si>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</si>
  <si>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</si>
  <si>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</si>
  <si>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</si>
  <si>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</si>
  <si>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</si>
  <si>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</si>
  <si>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</si>
  <si>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</si>
  <si>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</si>
  <si>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</si>
  <si>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</si>
  <si>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</si>
  <si>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</si>
  <si>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</si>
  <si>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</si>
  <si>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</si>
  <si>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</si>
  <si>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</si>
  <si>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</si>
  <si>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</si>
  <si>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</si>
  <si>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</si>
  <si>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</si>
  <si>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</si>
  <si>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</si>
  <si>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</si>
  <si>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</si>
  <si>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</si>
  <si>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</si>
  <si>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</si>
  <si>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</si>
  <si>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</si>
  <si>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</si>
  <si>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</si>
  <si>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</si>
  <si>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</si>
  <si>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</si>
  <si>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</si>
  <si>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</si>
  <si>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</si>
  <si>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</si>
  <si>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</si>
  <si>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</si>
  <si>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</si>
  <si>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</si>
  <si>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</si>
  <si>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</si>
  <si>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</si>
  <si>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</si>
  <si>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</si>
  <si>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</si>
  <si>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</si>
  <si>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</si>
  <si>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</si>
  <si>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</si>
  <si>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</si>
  <si>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</si>
  <si>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</si>
  <si>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</si>
  <si>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</si>
  <si>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</si>
  <si>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</si>
  <si>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</si>
  <si>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</si>
  <si>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</si>
  <si>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</si>
  <si>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</si>
  <si>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</si>
  <si>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</si>
  <si>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</si>
  <si>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</si>
  <si>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</si>
  <si>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</si>
  <si>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</si>
  <si>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</si>
  <si>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</si>
  <si>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</si>
  <si>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</si>
  <si>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</si>
  <si>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</si>
  <si>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</si>
  <si>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</si>
  <si>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</si>
  <si>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</si>
  <si>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</si>
  <si>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</si>
  <si>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</si>
  <si>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</si>
  <si>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</si>
  <si>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</si>
  <si>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</si>
  <si>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</si>
  <si>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</si>
  <si>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</si>
  <si>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</si>
  <si>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</si>
  <si>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</si>
  <si>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</si>
  <si>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</si>
  <si>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</si>
  <si>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</si>
  <si>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</si>
  <si>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</si>
  <si>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</si>
  <si>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</si>
  <si>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</si>
  <si>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</si>
  <si>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</si>
  <si>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</si>
  <si>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</si>
  <si>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</si>
  <si>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</si>
  <si>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</si>
  <si>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</si>
  <si>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</si>
  <si>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</si>
  <si>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</si>
  <si>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</si>
  <si>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</si>
  <si>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</si>
  <si>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</si>
  <si>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</si>
  <si>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</si>
  <si>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</si>
  <si>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</si>
  <si>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</si>
  <si>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</si>
  <si>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</si>
  <si>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</si>
  <si>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</si>
  <si>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</si>
  <si>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</si>
  <si>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</si>
  <si>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</si>
  <si>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</si>
  <si>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</si>
  <si>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</si>
  <si>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</si>
  <si>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</si>
  <si>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</si>
  <si>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</si>
  <si>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</si>
  <si>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</si>
  <si>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</si>
  <si>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</si>
  <si>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</si>
  <si>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</si>
  <si>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</si>
  <si>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</si>
  <si>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</si>
  <si>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</si>
  <si>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</si>
  <si>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</si>
  <si>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</si>
  <si>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</si>
  <si>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</si>
  <si>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</si>
  <si>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</si>
  <si>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</si>
  <si>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</si>
  <si>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</si>
  <si>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</si>
  <si>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</si>
  <si>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</si>
  <si>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</si>
  <si>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</si>
  <si>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</si>
  <si>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</si>
  <si>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</si>
  <si>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</si>
  <si>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</si>
  <si>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</si>
  <si>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</si>
  <si>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</si>
  <si>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</si>
  <si>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</si>
  <si>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</si>
  <si>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</si>
  <si>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</si>
  <si>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</si>
  <si>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</si>
  <si>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</si>
  <si>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</si>
  <si>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</si>
  <si>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</si>
  <si>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</si>
  <si>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</si>
  <si>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</si>
  <si>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</si>
  <si>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</si>
  <si>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</si>
  <si>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</si>
  <si>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</si>
  <si>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</si>
  <si>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</si>
  <si>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</si>
  <si>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</si>
  <si>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</si>
  <si>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</si>
  <si>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</si>
  <si>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</si>
  <si>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</si>
  <si>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</si>
  <si>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</si>
  <si>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</si>
  <si>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</si>
  <si>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</si>
  <si>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</si>
  <si>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</si>
  <si>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</si>
  <si>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</si>
  <si>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</si>
  <si>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</si>
  <si>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</si>
  <si>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</si>
  <si>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</si>
  <si>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</si>
  <si>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</si>
  <si>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</si>
  <si>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</si>
  <si>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</si>
  <si>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</si>
  <si>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</si>
  <si>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</si>
  <si>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</si>
  <si>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</si>
  <si>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</si>
  <si>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</si>
  <si>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</si>
  <si>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</si>
  <si>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</si>
  <si>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</si>
  <si>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</si>
  <si>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</si>
  <si>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</si>
  <si>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</si>
  <si>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</si>
  <si>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</si>
  <si>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</si>
  <si>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</si>
  <si>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</si>
  <si>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</si>
  <si>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</si>
  <si>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</si>
  <si>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</si>
  <si>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</si>
  <si>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</si>
  <si>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</si>
  <si>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</si>
  <si>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</si>
  <si>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</si>
  <si>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</si>
  <si>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</si>
  <si>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</si>
  <si>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</si>
  <si>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</si>
  <si>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</si>
  <si>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</si>
  <si>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</si>
  <si>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</si>
  <si>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</si>
  <si>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</si>
  <si>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</si>
  <si>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</si>
  <si>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</si>
  <si>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</si>
  <si>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</si>
  <si>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</si>
  <si>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</si>
  <si>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</si>
  <si>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</si>
  <si>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</si>
  <si>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</si>
  <si>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</si>
  <si>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</si>
  <si>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</si>
  <si>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</si>
  <si>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</si>
  <si>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</si>
  <si>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</si>
  <si>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</si>
  <si>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</si>
  <si>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</si>
  <si>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</si>
  <si>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</si>
  <si>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</si>
  <si>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</si>
  <si>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</si>
  <si>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</si>
  <si>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</si>
  <si>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</si>
  <si>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</si>
  <si>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</si>
  <si>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</si>
  <si>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</si>
  <si>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</si>
  <si>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</si>
  <si>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</si>
  <si>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</si>
  <si>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</si>
  <si>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</si>
  <si>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</si>
  <si>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</si>
  <si>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</si>
  <si>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</si>
  <si>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</si>
  <si>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</si>
  <si>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</si>
  <si>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</si>
  <si>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</si>
  <si>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</si>
  <si>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</si>
  <si>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</si>
  <si>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</si>
  <si>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</si>
  <si>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</si>
  <si>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</si>
  <si>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</si>
  <si>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</si>
  <si>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</si>
  <si>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</si>
  <si>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</si>
  <si>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</si>
  <si>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</si>
  <si>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</si>
  <si>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</si>
  <si>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</si>
  <si>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</si>
  <si>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</si>
  <si>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</si>
  <si>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</si>
  <si>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</si>
  <si>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</si>
  <si>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</si>
  <si>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</si>
  <si>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</si>
  <si>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</si>
  <si>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</si>
  <si>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</si>
  <si>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</si>
  <si>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</si>
  <si>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</si>
  <si>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</si>
  <si>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</si>
  <si>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</si>
  <si>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</si>
  <si>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</si>
  <si>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</si>
  <si>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</si>
  <si>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</si>
  <si>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</si>
  <si>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</si>
  <si>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</si>
  <si>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</si>
  <si>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</si>
  <si>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</si>
  <si>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</si>
  <si>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</si>
  <si>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</si>
  <si>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</si>
  <si>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</si>
  <si>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</si>
  <si>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</si>
  <si>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</si>
  <si>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</si>
  <si>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</si>
  <si>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</si>
  <si>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</si>
  <si>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</si>
  <si>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</si>
  <si>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</si>
  <si>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</si>
  <si>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</si>
  <si>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</si>
  <si>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</si>
  <si>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</si>
  <si>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</si>
  <si>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</si>
  <si>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</si>
  <si>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</si>
  <si>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</si>
  <si>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</si>
  <si>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</si>
  <si>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</si>
  <si>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</si>
  <si>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</si>
  <si>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</si>
  <si>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</si>
  <si>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</si>
  <si>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</si>
  <si>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</si>
  <si>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</si>
  <si>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</si>
  <si>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</si>
  <si>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</si>
  <si>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</si>
  <si>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</si>
  <si>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</si>
  <si>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</si>
  <si>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</si>
  <si>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</si>
  <si>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</si>
  <si>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</si>
  <si>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</si>
  <si>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</si>
  <si>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</si>
  <si>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</si>
  <si>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</si>
  <si>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</si>
  <si>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</si>
  <si>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</si>
  <si>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</si>
  <si>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</si>
  <si>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</si>
  <si>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</si>
  <si>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</si>
  <si>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</si>
  <si>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</si>
  <si>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</si>
  <si>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</si>
  <si>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</si>
  <si>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</si>
  <si>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</si>
  <si>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</si>
  <si>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</si>
  <si>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</si>
  <si>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</si>
  <si>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</si>
  <si>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</si>
  <si>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</si>
  <si>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</si>
  <si>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</si>
  <si>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</si>
  <si>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</si>
  <si>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</si>
  <si>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</si>
  <si>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</si>
  <si>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</si>
  <si>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</si>
  <si>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</si>
  <si>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</si>
  <si>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</si>
  <si>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</si>
  <si>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</si>
  <si>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</si>
  <si>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</si>
  <si>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</si>
  <si>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</si>
  <si>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</si>
  <si>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</si>
  <si>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</si>
  <si>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</si>
  <si>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</si>
  <si>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</si>
  <si>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</si>
  <si>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</si>
  <si>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</si>
  <si>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</si>
  <si>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</si>
  <si>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</si>
  <si>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</si>
  <si>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</si>
  <si>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</si>
  <si>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</si>
  <si>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</si>
  <si>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</si>
  <si>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</si>
  <si>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</si>
  <si>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</si>
  <si>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</si>
  <si>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</si>
  <si>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</si>
  <si>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</si>
  <si>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</si>
  <si>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</si>
  <si>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</si>
  <si>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</si>
  <si>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</si>
  <si>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</si>
  <si>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</si>
  <si>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</si>
  <si>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</si>
  <si>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</si>
  <si>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</si>
  <si>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</si>
  <si>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</si>
  <si>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</si>
  <si>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</si>
  <si>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</si>
  <si>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</si>
  <si>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</si>
  <si>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</si>
  <si>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</si>
  <si>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</si>
  <si>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</si>
  <si>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</si>
  <si>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</si>
  <si>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</si>
  <si>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</si>
  <si>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</si>
  <si>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</si>
  <si>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</si>
  <si>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</si>
  <si>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</si>
  <si>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</si>
  <si>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</si>
  <si>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</si>
  <si>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</si>
  <si>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</si>
  <si>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</si>
  <si>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</si>
  <si>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</si>
  <si>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</si>
  <si>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</si>
  <si>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</si>
  <si>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</si>
  <si>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</si>
  <si>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</si>
  <si>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</si>
  <si>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</si>
  <si>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</si>
  <si>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</si>
  <si>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</si>
  <si>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</si>
  <si>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</si>
  <si>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</si>
  <si>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</si>
  <si>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</si>
  <si>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</si>
  <si>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</si>
  <si>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</si>
  <si>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</si>
  <si>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</si>
  <si>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</si>
  <si>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</si>
  <si>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</si>
  <si>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</si>
  <si>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</si>
  <si>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</si>
  <si>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</si>
  <si>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</si>
  <si>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</si>
  <si>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</si>
  <si>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</si>
  <si>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</si>
  <si>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</si>
  <si>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</si>
  <si>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</si>
  <si>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</si>
  <si>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</si>
  <si>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</si>
  <si>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</si>
  <si>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</si>
  <si>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</si>
  <si>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</si>
  <si>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</si>
  <si>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</si>
  <si>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</si>
  <si>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</si>
  <si>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</si>
  <si>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</si>
  <si>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</si>
  <si>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</si>
  <si>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</si>
  <si>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</si>
  <si>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</si>
  <si>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</si>
  <si>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</si>
  <si>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</si>
  <si>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</si>
  <si>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</si>
  <si>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</si>
  <si>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</si>
  <si>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</si>
  <si>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</si>
  <si>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</si>
  <si>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</si>
  <si>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</si>
  <si>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</si>
  <si>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</si>
  <si>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</si>
  <si>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</si>
  <si>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</si>
  <si>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</si>
  <si>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</si>
  <si>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</si>
  <si>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</si>
  <si>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</si>
  <si>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</si>
  <si>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</si>
  <si>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</si>
  <si>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</si>
  <si>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</si>
  <si>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</si>
  <si>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</si>
  <si>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</si>
  <si>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</si>
  <si>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</si>
  <si>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</si>
  <si>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</si>
  <si>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</si>
  <si>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</si>
  <si>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</si>
  <si>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</si>
  <si>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</si>
  <si>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</si>
  <si>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</si>
  <si>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</si>
  <si>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</si>
  <si>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</si>
  <si>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</si>
  <si>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</si>
  <si>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</si>
  <si>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</si>
  <si>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</si>
  <si>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</si>
  <si>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</si>
  <si>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</si>
  <si>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</si>
  <si>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</si>
  <si>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</si>
  <si>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</si>
  <si>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</si>
  <si>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</si>
  <si>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</si>
  <si>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</si>
  <si>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</si>
  <si>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</si>
  <si>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</si>
  <si>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</si>
  <si>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</si>
  <si>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</si>
  <si>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</si>
  <si>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</si>
  <si>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</si>
  <si>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</si>
  <si>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</si>
  <si>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</si>
  <si>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</si>
  <si>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</si>
  <si>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</si>
  <si>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</si>
  <si>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</si>
  <si>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</si>
  <si>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</si>
  <si>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</si>
  <si>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</si>
  <si>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</si>
  <si>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</si>
  <si>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</si>
  <si>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</si>
  <si>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</si>
  <si>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</si>
  <si>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</si>
  <si>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</si>
  <si>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</si>
  <si>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</si>
  <si>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</si>
  <si>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</si>
  <si>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</si>
  <si>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</si>
  <si>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</si>
  <si>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</si>
  <si>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</si>
  <si>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</si>
  <si>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</si>
  <si>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</si>
  <si>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</si>
  <si>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</si>
  <si>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</si>
  <si>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</si>
  <si>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</si>
  <si>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</si>
  <si>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</si>
  <si>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</si>
  <si>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</si>
  <si>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</si>
  <si>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</si>
  <si>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</si>
  <si>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</si>
  <si>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</si>
  <si>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</si>
  <si>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</si>
  <si>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</si>
  <si>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</si>
  <si>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</si>
  <si>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</si>
  <si>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</si>
  <si>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</si>
  <si>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</si>
  <si>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</si>
  <si>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</si>
  <si>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</si>
  <si>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</si>
  <si>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</si>
  <si>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</si>
  <si>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</si>
  <si>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</si>
  <si>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</si>
  <si>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</si>
  <si>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</si>
  <si>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</si>
  <si>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</si>
  <si>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</si>
  <si>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</si>
  <si>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</si>
  <si>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</si>
  <si>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</si>
  <si>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</si>
  <si>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</si>
  <si>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</si>
  <si>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</si>
  <si>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</si>
  <si>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</si>
  <si>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</si>
  <si>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</si>
  <si>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</si>
  <si>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</si>
  <si>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</si>
  <si>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</si>
  <si>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</si>
  <si>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</si>
  <si>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</si>
  <si>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</si>
  <si>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</si>
  <si>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</si>
  <si>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</si>
  <si>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</si>
  <si>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</si>
  <si>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</si>
  <si>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</si>
  <si>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</si>
  <si>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</si>
  <si>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</si>
  <si>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</si>
  <si>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</si>
  <si>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</si>
  <si>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</si>
  <si>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</si>
  <si>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</si>
  <si>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</si>
  <si>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</si>
  <si>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</si>
  <si>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</si>
  <si>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</si>
  <si>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</si>
  <si>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</si>
  <si>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</si>
  <si>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</si>
  <si>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</si>
  <si>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</si>
  <si>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</si>
  <si>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</si>
  <si>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</si>
  <si>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</si>
  <si>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</si>
  <si>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</si>
  <si>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</si>
  <si>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</si>
  <si>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</si>
  <si>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</si>
  <si>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</si>
  <si>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</si>
  <si>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</si>
  <si>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</si>
  <si>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</si>
  <si>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</si>
  <si>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</si>
  <si>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</si>
  <si>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</si>
  <si>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</si>
  <si>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</si>
  <si>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</si>
  <si>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</si>
  <si>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</si>
  <si>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</si>
  <si>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</si>
  <si>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</si>
  <si>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</si>
  <si>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</si>
  <si>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</si>
  <si>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</si>
  <si>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</si>
  <si>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</si>
  <si>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</si>
  <si>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</si>
  <si>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</si>
  <si>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</si>
  <si>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</si>
  <si>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</si>
  <si>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</si>
  <si>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</si>
  <si>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</si>
  <si>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</si>
  <si>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</si>
  <si>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</si>
  <si>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</si>
  <si>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</si>
  <si>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</si>
  <si>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</si>
  <si>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</si>
  <si>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</si>
  <si>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</si>
  <si>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</si>
  <si>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</si>
  <si>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</si>
  <si>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</si>
  <si>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</si>
  <si>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</si>
  <si>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</si>
  <si>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</si>
  <si>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</si>
  <si>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</si>
  <si>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</si>
  <si>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</si>
  <si>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</si>
  <si>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</si>
  <si>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</si>
  <si>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</si>
  <si>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</si>
  <si>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</si>
  <si>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</si>
  <si>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</si>
  <si>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</si>
  <si>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</si>
  <si>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</si>
  <si>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</si>
  <si>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</si>
  <si>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</si>
  <si>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</si>
  <si>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</si>
  <si>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</si>
  <si>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</si>
  <si>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</si>
  <si>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</si>
  <si>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</si>
  <si>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</si>
  <si>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</si>
  <si>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</si>
  <si>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</si>
  <si>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</si>
  <si>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</si>
  <si>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</si>
  <si>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</si>
  <si>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</si>
  <si>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</si>
  <si>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</si>
  <si>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</si>
  <si>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</si>
  <si>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</si>
  <si>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</si>
  <si>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</si>
  <si>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</si>
  <si>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</si>
  <si>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</si>
  <si>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</si>
  <si>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</si>
  <si>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</si>
  <si>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</si>
  <si>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</si>
  <si>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</si>
  <si>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</si>
  <si>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</si>
  <si>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</si>
  <si>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</si>
  <si>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</si>
  <si>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</si>
  <si>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</si>
  <si>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</si>
  <si>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</si>
  <si>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</si>
  <si>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</si>
  <si>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</si>
  <si>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</si>
  <si>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</si>
  <si>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</si>
  <si>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</si>
  <si>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</si>
  <si>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</si>
  <si>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</si>
  <si>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</si>
  <si>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</si>
  <si>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</si>
  <si>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</si>
  <si>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</si>
  <si>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</si>
  <si>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</si>
  <si>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</si>
  <si>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</si>
  <si>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</si>
  <si>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</si>
  <si>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</si>
  <si>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</si>
  <si>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</si>
  <si>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</si>
  <si>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</si>
  <si>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</si>
  <si>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</si>
  <si>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</si>
  <si>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</si>
  <si>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</si>
  <si>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</si>
  <si>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</si>
  <si>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</si>
  <si>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</si>
  <si>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</si>
  <si>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</si>
  <si>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</si>
  <si>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</si>
  <si>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</si>
  <si>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</si>
  <si>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</si>
  <si>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</si>
  <si>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</si>
  <si>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</si>
  <si>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</si>
  <si>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</si>
  <si>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</si>
  <si>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</si>
  <si>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</si>
  <si>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</si>
  <si>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</si>
  <si>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</si>
  <si>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</si>
  <si>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</si>
  <si>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</si>
  <si>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</si>
  <si>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</si>
  <si>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</si>
  <si>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</si>
  <si>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</si>
  <si>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</si>
  <si>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</si>
  <si>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</si>
  <si>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</si>
  <si>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</si>
  <si>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</si>
  <si>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</si>
  <si>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</si>
  <si>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</si>
  <si>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</si>
  <si>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</si>
  <si>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</si>
  <si>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</si>
  <si>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</si>
  <si>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</si>
  <si>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</si>
  <si>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</si>
  <si>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</si>
  <si>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</si>
  <si>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</si>
  <si>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</si>
  <si>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</si>
  <si>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</si>
  <si>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</si>
  <si>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</si>
  <si>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</si>
  <si>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</si>
  <si>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</si>
  <si>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</si>
  <si>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</si>
  <si>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</si>
  <si>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</si>
  <si>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</si>
  <si>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</si>
  <si>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</si>
  <si>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</si>
  <si>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</si>
  <si>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</si>
  <si>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</si>
  <si>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</si>
  <si>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</si>
  <si>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</si>
  <si>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</si>
  <si>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</si>
  <si>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</si>
  <si>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</si>
  <si>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</si>
  <si>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</si>
  <si>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</si>
  <si>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</si>
  <si>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</si>
  <si>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</si>
  <si>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</si>
  <si>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</si>
  <si>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</si>
  <si>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</si>
  <si>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</si>
  <si>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</si>
  <si>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</si>
  <si>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</si>
  <si>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</si>
  <si>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</si>
  <si>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</si>
  <si>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</si>
  <si>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</si>
  <si>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</si>
  <si>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</si>
  <si>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</si>
  <si>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</si>
  <si>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</si>
  <si>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</si>
  <si>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</si>
  <si>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</si>
  <si>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</si>
  <si>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</si>
  <si>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</si>
  <si>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</si>
  <si>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</si>
  <si>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</si>
  <si>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</si>
  <si>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</si>
  <si>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</si>
  <si>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</si>
  <si>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</si>
  <si>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</si>
  <si>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</si>
  <si>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</si>
  <si>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</si>
  <si>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</si>
  <si>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</si>
  <si>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</si>
  <si>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</si>
  <si>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</si>
  <si>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</si>
  <si>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</si>
  <si>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</si>
  <si>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</si>
  <si>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</si>
  <si>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</si>
  <si>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</si>
  <si>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</si>
  <si>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</si>
  <si>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</si>
  <si>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</si>
  <si>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</si>
  <si>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</si>
  <si>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</si>
  <si>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</si>
  <si>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</si>
  <si>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</si>
  <si>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</si>
  <si>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</si>
  <si>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</si>
  <si>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</si>
  <si>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</si>
  <si>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</si>
  <si>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</si>
  <si>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</si>
  <si>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</si>
  <si>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</si>
  <si>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</si>
  <si>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</si>
  <si>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</si>
  <si>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</si>
  <si>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</si>
  <si>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</si>
  <si>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</si>
  <si>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</si>
  <si>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</si>
  <si>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</si>
  <si>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</si>
  <si>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</si>
  <si>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</si>
  <si>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</si>
  <si>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</si>
  <si>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</si>
  <si>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</si>
  <si>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</si>
  <si>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</si>
  <si>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</si>
  <si>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</si>
  <si>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</si>
  <si>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</si>
  <si>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</si>
  <si>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</si>
  <si>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</si>
  <si>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</si>
  <si>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</si>
  <si>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</si>
  <si>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</si>
  <si>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</si>
  <si>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</si>
  <si>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</si>
  <si>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</si>
  <si>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</si>
  <si>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</si>
  <si>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</si>
  <si>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</si>
  <si>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</si>
  <si>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</si>
  <si>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</si>
  <si>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</si>
  <si>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</si>
  <si>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</si>
  <si>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</si>
  <si>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</si>
  <si>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</si>
  <si>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</si>
  <si>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</si>
  <si>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</si>
  <si>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</si>
  <si>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</si>
  <si>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</si>
  <si>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</si>
  <si>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</si>
  <si>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</si>
  <si>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</si>
  <si>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</si>
  <si>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</si>
  <si>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</si>
  <si>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</si>
  <si>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</si>
  <si>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</si>
  <si>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</si>
  <si>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</si>
  <si>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</si>
  <si>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</si>
  <si>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</si>
  <si>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</si>
  <si>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</si>
  <si>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</si>
  <si>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</si>
  <si>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</si>
  <si>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</si>
  <si>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</si>
  <si>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</si>
  <si>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</si>
  <si>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</si>
  <si>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</si>
  <si>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</si>
  <si>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</si>
  <si>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</si>
  <si>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</si>
  <si>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</si>
  <si>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</si>
  <si>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</si>
  <si>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</si>
  <si>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</si>
  <si>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</si>
  <si>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</si>
  <si>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</si>
  <si>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</si>
  <si>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</si>
  <si>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</si>
  <si>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</si>
  <si>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</si>
  <si>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</si>
  <si>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</si>
  <si>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</si>
  <si>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</si>
  <si>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</si>
  <si>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</si>
  <si>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</si>
  <si>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</si>
  <si>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</si>
  <si>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</si>
  <si>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</si>
  <si>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</si>
  <si>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</si>
  <si>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</si>
  <si>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</si>
  <si>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</si>
  <si>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</si>
  <si>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</si>
  <si>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</si>
  <si>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</si>
  <si>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</si>
  <si>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</si>
  <si>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</si>
  <si>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</si>
  <si>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</si>
  <si>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</si>
  <si>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</si>
  <si>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</si>
  <si>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</si>
  <si>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</si>
  <si>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</si>
  <si>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</si>
  <si>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</si>
  <si>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</si>
  <si>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</si>
  <si>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</si>
  <si>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</si>
  <si>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</si>
  <si>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</si>
  <si>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</si>
  <si>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</si>
  <si>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</si>
  <si>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</si>
  <si>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</si>
  <si>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</si>
  <si>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</si>
  <si>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</si>
  <si>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</si>
  <si>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</si>
  <si>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</si>
  <si>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</si>
  <si>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</si>
  <si>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</si>
  <si>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</si>
  <si>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</si>
  <si>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</si>
  <si>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</si>
  <si>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</si>
  <si>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</si>
  <si>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</si>
  <si>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</si>
  <si>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</si>
  <si>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</si>
  <si>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</si>
  <si>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</si>
  <si>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</si>
  <si>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</si>
  <si>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</si>
  <si>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</si>
  <si>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</si>
  <si>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</si>
  <si>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</si>
  <si>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</si>
  <si>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</si>
  <si>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</si>
  <si>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</si>
  <si>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</si>
  <si>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</si>
  <si>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</si>
  <si>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</si>
  <si>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</si>
  <si>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</si>
  <si>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</si>
  <si>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</si>
  <si>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</si>
  <si>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</si>
  <si>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</si>
  <si>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</si>
  <si>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</si>
  <si>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</si>
  <si>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</si>
  <si>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</si>
  <si>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</si>
  <si>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</si>
  <si>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</si>
  <si>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</si>
  <si>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</si>
  <si>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</si>
  <si>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</si>
  <si>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</si>
  <si>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</si>
  <si>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</si>
  <si>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</si>
  <si>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</si>
  <si>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</si>
  <si>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</si>
  <si>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</si>
  <si>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</si>
  <si>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</si>
  <si>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</si>
  <si>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</si>
  <si>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</si>
  <si>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</si>
  <si>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</si>
  <si>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</si>
  <si>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</si>
  <si>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</si>
  <si>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</si>
  <si>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</si>
  <si>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</si>
  <si>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</si>
  <si>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</si>
  <si>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</si>
  <si>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</si>
  <si>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</si>
  <si>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</si>
  <si>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</si>
  <si>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</si>
  <si>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</si>
  <si>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</si>
  <si>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</si>
  <si>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</si>
  <si>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</si>
  <si>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</si>
  <si>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</si>
  <si>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</si>
  <si>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</si>
  <si>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</si>
  <si>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</si>
  <si>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</si>
  <si>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</si>
  <si>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</si>
  <si>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</si>
  <si>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</si>
  <si>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</si>
  <si>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</si>
  <si>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</si>
  <si>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</si>
  <si>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</si>
  <si>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</si>
  <si>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</si>
  <si>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</si>
  <si>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</si>
  <si>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</si>
  <si>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</si>
  <si>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</si>
  <si>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</si>
  <si>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</si>
  <si>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</si>
  <si>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</si>
  <si>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</si>
  <si>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</si>
  <si>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</si>
  <si>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</si>
  <si>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</si>
  <si>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</si>
  <si>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</si>
  <si>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</si>
  <si>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</si>
  <si>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</si>
  <si>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</si>
  <si>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</si>
  <si>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</si>
  <si>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</si>
  <si>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</si>
  <si>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</si>
  <si>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</si>
  <si>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</si>
  <si>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</si>
  <si>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</si>
  <si>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</si>
  <si>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</si>
  <si>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</si>
  <si>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</si>
  <si>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</si>
  <si>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</si>
  <si>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</si>
  <si>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</si>
  <si>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</si>
  <si>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</si>
  <si>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</si>
  <si>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</si>
  <si>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</si>
  <si>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</si>
  <si>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</si>
  <si>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</si>
  <si>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</si>
  <si>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</si>
  <si>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</si>
  <si>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</si>
  <si>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</si>
  <si>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</si>
  <si>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</si>
  <si>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</si>
  <si>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</si>
  <si>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</si>
  <si>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</si>
  <si>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</si>
  <si>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</si>
  <si>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</si>
  <si>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</si>
  <si>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</si>
  <si>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</si>
  <si>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</si>
  <si>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</si>
  <si>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</si>
  <si>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</si>
  <si>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</si>
  <si>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</si>
  <si>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</si>
  <si>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</si>
  <si>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</si>
  <si>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</si>
  <si>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</si>
  <si>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</si>
  <si>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</si>
  <si>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</si>
  <si>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</si>
  <si>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</si>
  <si>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</si>
  <si>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</si>
  <si>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</si>
  <si>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</si>
  <si>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</si>
  <si>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</si>
  <si>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</si>
  <si>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</si>
  <si>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</si>
  <si>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</si>
  <si>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</si>
  <si>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</si>
  <si>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</si>
  <si>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</si>
  <si>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</si>
  <si>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</si>
  <si>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</si>
  <si>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</si>
  <si>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</si>
  <si>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</si>
  <si>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</si>
  <si>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</si>
  <si>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</si>
  <si>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</si>
  <si>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</si>
  <si>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</si>
  <si>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</si>
  <si>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</si>
  <si>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</si>
  <si>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</si>
  <si>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</si>
  <si>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</si>
  <si>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</si>
  <si>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</si>
  <si>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</si>
  <si>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</si>
  <si>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</si>
  <si>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</si>
  <si>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</si>
  <si>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</si>
  <si>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</si>
  <si>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</si>
  <si>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</si>
  <si>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</si>
  <si>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</si>
  <si>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</si>
  <si>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</si>
  <si>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</si>
  <si>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</si>
  <si>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</si>
  <si>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</si>
  <si>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</si>
  <si>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</si>
  <si>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</si>
  <si>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</si>
  <si>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</si>
  <si>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</si>
  <si>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</si>
  <si>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</si>
  <si>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</si>
  <si>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</si>
  <si>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</si>
  <si>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</si>
  <si>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</si>
  <si>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</si>
  <si>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</si>
  <si>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</si>
  <si>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</si>
  <si>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</si>
  <si>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</si>
  <si>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</si>
  <si>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</si>
  <si>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</si>
  <si>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</si>
  <si>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</si>
  <si>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</si>
  <si>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</si>
  <si>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</si>
  <si>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</si>
  <si>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</si>
  <si>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</si>
  <si>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</si>
  <si>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</si>
  <si>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</si>
  <si>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</si>
  <si>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</si>
  <si>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</si>
  <si>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</si>
  <si>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</si>
  <si>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</si>
  <si>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</si>
  <si>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</si>
  <si>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</si>
  <si>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</si>
  <si>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</si>
  <si>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</si>
  <si>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</si>
  <si>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</si>
  <si>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</si>
  <si>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</si>
  <si>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</si>
  <si>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</si>
  <si>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</si>
  <si>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</si>
  <si>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</si>
  <si>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</si>
  <si>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</si>
  <si>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</si>
  <si>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</si>
  <si>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</si>
  <si>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</si>
  <si>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</si>
  <si>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</si>
  <si>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</si>
  <si>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</si>
  <si>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</si>
  <si>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</si>
  <si>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</si>
  <si>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</si>
  <si>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</si>
  <si>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</si>
  <si>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</si>
  <si>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</si>
  <si>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</si>
  <si>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</si>
  <si>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</si>
  <si>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</si>
  <si>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</si>
  <si>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</si>
  <si>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</si>
  <si>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</si>
  <si>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</si>
  <si>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</si>
  <si>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</si>
  <si>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</si>
  <si>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</si>
  <si>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</si>
  <si>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</si>
  <si>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</si>
  <si>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</si>
  <si>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</si>
  <si>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</si>
  <si>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</si>
  <si>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</si>
  <si>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</si>
  <si>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</si>
  <si>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</si>
  <si>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</si>
  <si>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</si>
  <si>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</si>
  <si>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</si>
  <si>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</si>
  <si>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</si>
  <si>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</si>
  <si>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</si>
  <si>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</si>
  <si>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</si>
  <si>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</si>
  <si>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</si>
  <si>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</si>
  <si>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</si>
  <si>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</si>
  <si>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</si>
  <si>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</si>
  <si>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</si>
  <si>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</si>
  <si>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</si>
  <si>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</si>
  <si>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</si>
  <si>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</si>
  <si>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</si>
  <si>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</si>
  <si>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</si>
  <si>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</si>
  <si>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</si>
  <si>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</si>
  <si>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</si>
  <si>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</si>
  <si>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</si>
  <si>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</si>
  <si>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</si>
  <si>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</si>
  <si>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</si>
  <si>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</si>
  <si>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</si>
  <si>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</si>
  <si>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</si>
  <si>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</si>
  <si>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</si>
  <si>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</si>
  <si>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</si>
  <si>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</si>
  <si>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</si>
  <si>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</si>
  <si>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</si>
  <si>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</si>
  <si>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</si>
  <si>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</si>
  <si>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</si>
  <si>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</si>
  <si>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</si>
  <si>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</si>
  <si>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</si>
  <si>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</si>
  <si>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</si>
  <si>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</si>
  <si>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</si>
  <si>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</si>
  <si>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</si>
  <si>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</si>
  <si>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</si>
  <si>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</si>
  <si>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</si>
  <si>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</si>
  <si>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</si>
  <si>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</si>
  <si>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</si>
  <si>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</si>
  <si>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</si>
  <si>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</si>
  <si>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</si>
  <si>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</si>
  <si>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</si>
  <si>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</si>
  <si>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</si>
  <si>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</si>
  <si>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</si>
  <si>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</si>
  <si>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</si>
  <si>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</si>
  <si>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</si>
  <si>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</si>
  <si>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</si>
  <si>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</si>
  <si>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</si>
  <si>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</si>
  <si>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</si>
  <si>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</si>
  <si>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</si>
  <si>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</si>
  <si>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</si>
  <si>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</si>
  <si>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</si>
  <si>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</si>
  <si>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</si>
  <si>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</si>
  <si>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</si>
  <si>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</si>
  <si>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</si>
  <si>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</si>
  <si>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</si>
  <si>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</si>
  <si>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</si>
  <si>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</si>
  <si>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</si>
  <si>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</si>
  <si>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</si>
  <si>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</si>
  <si>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</si>
  <si>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</si>
  <si>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</si>
  <si>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</si>
  <si>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</si>
  <si>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</si>
  <si>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</si>
  <si>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</si>
  <si>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</si>
  <si>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</si>
  <si>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</si>
  <si>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</si>
  <si>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</si>
  <si>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</si>
  <si>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</si>
  <si>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</si>
  <si>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</si>
  <si>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</si>
  <si>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</si>
  <si>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</si>
  <si>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</si>
  <si>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</si>
  <si>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</si>
  <si>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</si>
  <si>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</si>
  <si>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</si>
  <si>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</si>
  <si>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</si>
  <si>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</si>
  <si>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</si>
  <si>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</si>
  <si>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</si>
  <si>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</si>
  <si>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</si>
  <si>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</si>
  <si>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</si>
  <si>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</si>
  <si>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</si>
  <si>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</si>
  <si>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</si>
  <si>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</si>
  <si>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</si>
  <si>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</si>
  <si>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</si>
  <si>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</si>
  <si>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</si>
  <si>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</si>
  <si>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</si>
  <si>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</si>
  <si>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</si>
  <si>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</si>
  <si>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</si>
  <si>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</si>
  <si>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</si>
  <si>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</si>
  <si>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</si>
  <si>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</si>
  <si>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</si>
  <si>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</si>
  <si>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</si>
  <si>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</si>
  <si>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</si>
  <si>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</si>
  <si>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</si>
  <si>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</si>
  <si>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</si>
  <si>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</si>
  <si>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</si>
  <si>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</si>
  <si>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</si>
  <si>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</si>
  <si>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</si>
  <si>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</si>
  <si>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</si>
  <si>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</si>
  <si>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</si>
  <si>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</si>
  <si>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</si>
  <si>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</si>
  <si>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</si>
  <si>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</si>
  <si>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</si>
  <si>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</si>
  <si>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</si>
  <si>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</si>
  <si>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</si>
  <si>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</si>
  <si>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</si>
  <si>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</si>
  <si>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</si>
  <si>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</si>
  <si>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</si>
  <si>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</si>
  <si>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</si>
  <si>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</si>
  <si>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</si>
  <si>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</si>
  <si>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</si>
  <si>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</si>
  <si>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</si>
  <si>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</si>
  <si>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</si>
  <si>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</si>
  <si>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</si>
  <si>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</si>
  <si>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</si>
  <si>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</si>
  <si>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</si>
  <si>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</si>
  <si>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</si>
  <si>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</si>
  <si>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</si>
  <si>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</si>
  <si>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</si>
  <si>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</si>
  <si>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</si>
  <si>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</si>
  <si>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</si>
  <si>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</si>
  <si>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</si>
  <si>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</si>
  <si>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</si>
  <si>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</si>
  <si>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</si>
  <si>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</si>
  <si>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</si>
  <si>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</si>
  <si>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</si>
  <si>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</si>
  <si>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</si>
  <si>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</si>
  <si>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</si>
  <si>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</si>
  <si>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</si>
  <si>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</si>
  <si>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</si>
  <si>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</si>
  <si>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</si>
  <si>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</si>
  <si>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</si>
  <si>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</si>
  <si>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</si>
  <si>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</si>
  <si>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</si>
  <si>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</si>
  <si>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</si>
  <si>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</si>
  <si>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</si>
  <si>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</si>
  <si>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</si>
  <si>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</si>
  <si>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</si>
  <si>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</si>
  <si>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</si>
  <si>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</si>
  <si>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</si>
  <si>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</si>
  <si>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</si>
  <si>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</si>
  <si>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</si>
  <si>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</si>
  <si>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</si>
  <si>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</si>
  <si>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</si>
  <si>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</si>
  <si>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</si>
  <si>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</si>
  <si>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</si>
  <si>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</si>
  <si>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</si>
  <si>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</si>
  <si>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</si>
  <si>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</si>
  <si>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</si>
  <si>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</si>
  <si>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</si>
  <si>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</si>
  <si>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</si>
  <si>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</si>
  <si>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</si>
  <si>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</si>
  <si>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</si>
  <si>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</si>
  <si>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</si>
  <si>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</si>
  <si>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</si>
  <si>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</si>
  <si>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</si>
  <si>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</si>
  <si>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</si>
  <si>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</si>
  <si>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</si>
  <si>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</si>
  <si>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</si>
  <si>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</si>
  <si>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</si>
  <si>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</si>
  <si>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</si>
  <si>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</si>
  <si>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</si>
  <si>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</si>
  <si>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</si>
  <si>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</si>
  <si>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</si>
  <si>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</si>
  <si>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</si>
  <si>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</si>
  <si>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</si>
  <si>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</si>
  <si>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</si>
  <si>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</si>
  <si>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</si>
  <si>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</si>
  <si>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</si>
  <si>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</si>
  <si>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</si>
  <si>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</si>
  <si>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</si>
  <si>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</si>
  <si>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</si>
  <si>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</si>
  <si>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</si>
  <si>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</si>
  <si>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</si>
  <si>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</si>
  <si>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</si>
  <si>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</si>
  <si>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</si>
  <si>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</si>
  <si>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</si>
  <si>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</si>
  <si>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</si>
  <si>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</si>
  <si>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</si>
  <si>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</si>
  <si>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</si>
  <si>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</si>
  <si>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</si>
  <si>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</si>
  <si>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</si>
  <si>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</si>
  <si>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</si>
  <si>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</si>
  <si>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</si>
  <si>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</si>
  <si>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</si>
  <si>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</si>
  <si>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</si>
  <si>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</si>
  <si>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</si>
  <si>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</si>
  <si>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</si>
  <si>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</si>
  <si>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</si>
  <si>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</si>
  <si>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</si>
  <si>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</si>
  <si>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</si>
  <si>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</si>
  <si>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</si>
  <si>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</si>
  <si>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</si>
  <si>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</si>
  <si>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</si>
  <si>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</si>
  <si>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</si>
  <si>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</si>
  <si>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</si>
  <si>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</si>
  <si>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</si>
  <si>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</si>
  <si>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</si>
  <si>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</si>
  <si>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</si>
  <si>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</si>
  <si>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</si>
  <si>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</si>
  <si>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</si>
  <si>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</si>
  <si>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</si>
  <si>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</si>
  <si>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</si>
  <si>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</si>
  <si>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</si>
  <si>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</si>
  <si>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</si>
  <si>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</si>
  <si>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</si>
  <si>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</si>
  <si>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</si>
  <si>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</si>
  <si>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</si>
  <si>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</si>
  <si>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</si>
  <si>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</si>
  <si>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</si>
  <si>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</si>
  <si>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</si>
  <si>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</si>
  <si>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</si>
  <si>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</si>
  <si>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</si>
  <si>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</si>
  <si>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</si>
  <si>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</si>
  <si>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</si>
  <si>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</si>
  <si>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</si>
  <si>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</si>
  <si>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</si>
  <si>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</si>
  <si>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</si>
  <si>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</si>
  <si>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</si>
  <si>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</si>
  <si>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</si>
  <si>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</si>
  <si>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</si>
  <si>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</si>
  <si>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</si>
  <si>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</si>
  <si>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</si>
  <si>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</si>
  <si>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</si>
  <si>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</si>
  <si>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</si>
  <si>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</si>
  <si>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</si>
  <si>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</si>
  <si>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</si>
  <si>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</si>
  <si>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</si>
  <si>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</si>
  <si>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</si>
  <si>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</si>
  <si>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</si>
  <si>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</si>
  <si>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</si>
  <si>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</si>
  <si>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</si>
  <si>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</si>
  <si>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</si>
  <si>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</si>
  <si>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</si>
  <si>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</si>
  <si>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</si>
  <si>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</si>
  <si>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</si>
  <si>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</si>
  <si>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</si>
  <si>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</si>
  <si>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</si>
  <si>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</si>
  <si>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</si>
  <si>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</si>
  <si>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</si>
  <si>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</si>
  <si>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</si>
  <si>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</si>
  <si>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</si>
  <si>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</si>
  <si>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</si>
  <si>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</si>
  <si>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</si>
  <si>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</si>
  <si>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</si>
  <si>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</si>
  <si>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</si>
  <si>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</si>
  <si>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</si>
  <si>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</si>
  <si>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</si>
  <si>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</si>
  <si>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</si>
  <si>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</si>
  <si>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</si>
  <si>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</si>
  <si>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</si>
  <si>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</si>
  <si>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</si>
  <si>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</si>
  <si>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</si>
  <si>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</si>
  <si>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</si>
  <si>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</si>
  <si>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</si>
  <si>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</si>
  <si>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</si>
  <si>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</si>
  <si>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</si>
  <si>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</si>
  <si>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</si>
  <si>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</si>
  <si>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</si>
  <si>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</si>
  <si>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</si>
  <si>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</si>
  <si>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</si>
  <si>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</si>
  <si>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</si>
  <si>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</si>
  <si>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</si>
  <si>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</si>
  <si>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</si>
  <si>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</si>
  <si>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</si>
  <si>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</si>
  <si>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</si>
  <si>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</si>
  <si>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</si>
  <si>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</si>
  <si>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</si>
  <si>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</si>
  <si>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</si>
  <si>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</si>
  <si>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</si>
  <si>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</si>
  <si>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</si>
  <si>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</si>
  <si>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</si>
  <si>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</si>
  <si>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</si>
  <si>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</si>
  <si>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</si>
  <si>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</si>
  <si>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</si>
  <si>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</si>
  <si>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</si>
  <si>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</si>
  <si>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</si>
  <si>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</si>
  <si>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</si>
  <si>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</si>
  <si>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</si>
  <si>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</si>
  <si>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</si>
  <si>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</si>
  <si>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</si>
  <si>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</si>
  <si>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</si>
  <si>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</si>
  <si>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</si>
  <si>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</si>
  <si>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</si>
  <si>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</si>
  <si>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</si>
  <si>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</si>
  <si>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</si>
  <si>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</si>
  <si>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</si>
  <si>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</si>
  <si>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</si>
  <si>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</si>
  <si>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</si>
  <si>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</si>
  <si>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</si>
  <si>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</si>
  <si>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</si>
  <si>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</si>
  <si>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</si>
  <si>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</si>
  <si>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</si>
  <si>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</si>
  <si>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</si>
  <si>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</si>
  <si>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</si>
  <si>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</si>
  <si>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</si>
  <si>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</si>
  <si>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</si>
  <si>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</si>
  <si>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</si>
  <si>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</si>
  <si>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</si>
  <si>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</si>
  <si>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</si>
  <si>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</si>
  <si>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</si>
  <si>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</si>
  <si>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</si>
  <si>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</si>
  <si>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</si>
  <si>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</si>
  <si>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</si>
  <si>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</si>
  <si>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</si>
  <si>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</si>
  <si>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</si>
  <si>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</si>
  <si>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</si>
  <si>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</si>
  <si>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</si>
  <si>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</si>
  <si>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</si>
  <si>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</si>
  <si>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</si>
  <si>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</si>
  <si>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</si>
  <si>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</si>
  <si>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</si>
  <si>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</si>
  <si>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</si>
  <si>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</si>
  <si>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</si>
  <si>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</si>
  <si>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</si>
  <si>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</si>
  <si>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</si>
  <si>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</si>
  <si>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</si>
  <si>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</si>
  <si>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</si>
  <si>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</si>
  <si>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</si>
  <si>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</si>
  <si>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</si>
  <si>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</si>
  <si>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</si>
  <si>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</si>
  <si>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</si>
  <si>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</si>
  <si>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</si>
  <si>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</si>
  <si>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</si>
  <si>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</si>
  <si>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</si>
  <si>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</si>
  <si>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</si>
  <si>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</si>
  <si>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</si>
  <si>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</si>
  <si>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</si>
  <si>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</si>
  <si>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</si>
  <si>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</si>
  <si>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</si>
  <si>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</si>
  <si>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</si>
  <si>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</si>
  <si>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</si>
  <si>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</si>
  <si>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</si>
  <si>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</si>
  <si>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</si>
  <si>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</si>
  <si>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</si>
  <si>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</si>
  <si>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</si>
  <si>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</si>
  <si>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</si>
  <si>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</si>
  <si>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</si>
  <si>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</si>
  <si>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</si>
  <si>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</si>
  <si>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</si>
  <si>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</si>
  <si>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</si>
  <si>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</si>
  <si>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</si>
  <si>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</si>
  <si>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</si>
  <si>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</si>
  <si>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</si>
  <si>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</si>
  <si>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</si>
  <si>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</si>
  <si>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</si>
  <si>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</si>
  <si>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</si>
  <si>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</si>
  <si>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</si>
  <si>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</si>
  <si>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</si>
  <si>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</si>
  <si>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</si>
  <si>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</si>
  <si>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</si>
  <si>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</si>
  <si>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</si>
  <si>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</si>
  <si>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</si>
  <si>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</si>
  <si>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</si>
  <si>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</si>
  <si>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</si>
  <si>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</si>
  <si>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</si>
  <si>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</si>
  <si>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</si>
  <si>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</si>
  <si>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</si>
  <si>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</si>
  <si>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</si>
  <si>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</si>
  <si>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</si>
  <si>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</si>
  <si>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</si>
  <si>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</si>
  <si>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</si>
  <si>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</si>
  <si>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</si>
  <si>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</si>
  <si>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</si>
  <si>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</si>
  <si>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</si>
  <si>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</si>
  <si>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</si>
  <si>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</si>
  <si>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</si>
  <si>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</si>
  <si>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</si>
  <si>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</si>
  <si>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</si>
  <si>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</si>
  <si>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</si>
  <si>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</si>
  <si>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</si>
  <si>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</si>
  <si>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</si>
  <si>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</si>
  <si>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</si>
  <si>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</si>
  <si>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</si>
  <si>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</si>
  <si>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</si>
  <si>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</si>
  <si>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</si>
  <si>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</si>
  <si>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</si>
  <si>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</si>
  <si>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</si>
  <si>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</si>
  <si>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</si>
  <si>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</si>
  <si>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</si>
  <si>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</si>
  <si>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</si>
  <si>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</si>
  <si>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</si>
  <si>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</si>
  <si>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</si>
  <si>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</si>
  <si>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</si>
  <si>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</si>
  <si>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</si>
  <si>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</si>
  <si>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</si>
  <si>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</si>
  <si>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</si>
  <si>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</si>
  <si>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</si>
  <si>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</si>
  <si>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</si>
  <si>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</si>
  <si>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</si>
  <si>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</si>
  <si>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</si>
  <si>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</si>
  <si>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</si>
  <si>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</si>
  <si>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</si>
  <si>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</si>
  <si>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</si>
  <si>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</si>
  <si>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</si>
  <si>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</si>
  <si>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</si>
  <si>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</si>
  <si>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</si>
  <si>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</si>
  <si>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</si>
  <si>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</si>
  <si>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</si>
  <si>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</si>
  <si>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</si>
  <si>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</si>
  <si>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</si>
  <si>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</si>
  <si>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</si>
  <si>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</si>
  <si>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</si>
  <si>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</si>
  <si>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</si>
  <si>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</si>
  <si>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</si>
  <si>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</si>
  <si>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</si>
  <si>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</si>
  <si>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</si>
  <si>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</si>
  <si>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</si>
  <si>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</si>
  <si>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</si>
  <si>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</si>
  <si>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</si>
  <si>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</si>
  <si>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</si>
  <si>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</si>
  <si>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</si>
  <si>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</si>
  <si>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</si>
  <si>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</si>
  <si>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</si>
  <si>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</si>
  <si>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</si>
  <si>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</si>
  <si>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</si>
  <si>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</si>
  <si>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</si>
  <si>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</si>
  <si>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</si>
  <si>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</si>
  <si>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</si>
  <si>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</si>
  <si>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</si>
  <si>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</si>
  <si>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</si>
  <si>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</si>
  <si>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</si>
  <si>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</si>
  <si>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</si>
  <si>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</si>
  <si>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</si>
  <si>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</si>
  <si>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</si>
  <si>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</si>
  <si>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</si>
  <si>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</si>
  <si>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</si>
  <si>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</si>
  <si>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</si>
  <si>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</si>
  <si>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</si>
  <si>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</si>
  <si>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</si>
  <si>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</si>
  <si>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</si>
  <si>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</si>
  <si>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</si>
  <si>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</si>
  <si>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</si>
  <si>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</si>
  <si>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</si>
  <si>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</si>
  <si>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</si>
  <si>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</si>
  <si>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</si>
  <si>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</si>
  <si>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</si>
  <si>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</si>
  <si>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</si>
  <si>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</si>
  <si>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</si>
  <si>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</si>
  <si>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</si>
  <si>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</si>
  <si>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</si>
  <si>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</si>
  <si>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</si>
  <si>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</si>
  <si>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</si>
  <si>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</si>
  <si>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</si>
  <si>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</si>
  <si>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</si>
  <si>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</si>
  <si>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</si>
  <si>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</si>
  <si>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</si>
  <si>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</si>
  <si>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</si>
  <si>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</si>
  <si>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</si>
  <si>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</si>
  <si>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</si>
  <si>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</si>
  <si>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</si>
  <si>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</si>
  <si>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</si>
  <si>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</si>
  <si>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</si>
  <si>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</si>
  <si>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</si>
  <si>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</si>
  <si>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</si>
  <si>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</si>
  <si>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</si>
  <si>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</si>
  <si>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</si>
  <si>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</si>
  <si>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</si>
  <si>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</si>
  <si>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</si>
  <si>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</si>
  <si>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</si>
  <si>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</si>
  <si>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</si>
  <si>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</si>
  <si>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</si>
  <si>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</si>
  <si>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</si>
  <si>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</si>
  <si>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</si>
  <si>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</si>
  <si>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</si>
  <si>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</si>
  <si>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</si>
  <si>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</si>
  <si>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</si>
  <si>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</si>
  <si>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</si>
  <si>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</si>
  <si>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</si>
  <si>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</si>
  <si>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</si>
  <si>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</si>
  <si>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</si>
  <si>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</si>
  <si>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</si>
  <si>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</si>
  <si>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</si>
  <si>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</si>
  <si>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</si>
  <si>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</si>
  <si>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</si>
  <si>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</si>
  <si>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</si>
  <si>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</si>
  <si>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</si>
  <si>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</si>
  <si>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</si>
  <si>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</si>
  <si>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</si>
  <si>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</si>
  <si>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</si>
  <si>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</si>
  <si>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</si>
  <si>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</si>
  <si>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</si>
  <si>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</si>
  <si>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</si>
  <si>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</si>
  <si>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</si>
  <si>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</si>
  <si>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</si>
  <si>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</si>
  <si>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</si>
  <si>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</si>
  <si>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</si>
  <si>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</si>
  <si>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</si>
  <si>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</si>
  <si>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</si>
  <si>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</si>
  <si>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</si>
  <si>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</si>
  <si>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</si>
  <si>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</si>
  <si>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</si>
  <si>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</si>
  <si>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</si>
  <si>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</si>
  <si>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</si>
  <si>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</si>
  <si>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</si>
  <si>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</si>
  <si>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</si>
  <si>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</si>
  <si>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</si>
  <si>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</si>
  <si>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</si>
  <si>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</si>
  <si>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</si>
  <si>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</si>
  <si>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</si>
  <si>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</si>
  <si>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</si>
  <si>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</si>
  <si>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</si>
  <si>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</si>
  <si>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</si>
  <si>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</si>
  <si>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</si>
  <si>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</si>
  <si>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</si>
  <si>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</si>
  <si>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</si>
  <si>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</si>
  <si>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</si>
  <si>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</si>
  <si>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</si>
  <si>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</si>
  <si>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</si>
  <si>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</si>
  <si>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</si>
  <si>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</si>
  <si>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</si>
  <si>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</si>
  <si>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</si>
  <si>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</si>
  <si>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</si>
  <si>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</si>
  <si>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</si>
  <si>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</si>
  <si>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</si>
  <si>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</si>
  <si>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</si>
  <si>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</si>
  <si>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</si>
  <si>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</si>
  <si>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</si>
  <si>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</si>
  <si>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</si>
  <si>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</si>
  <si>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</si>
  <si>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</si>
  <si>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</si>
  <si>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</si>
  <si>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</si>
  <si>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</si>
  <si>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</si>
  <si>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</si>
  <si>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</si>
  <si>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</si>
  <si>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</si>
  <si>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</si>
  <si>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</si>
  <si>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</si>
  <si>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</si>
  <si>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</si>
  <si>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</si>
  <si>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</si>
  <si>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</si>
  <si>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</si>
  <si>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</si>
  <si>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</si>
  <si>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</si>
  <si>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</si>
  <si>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</si>
  <si>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</si>
  <si>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</si>
  <si>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</si>
  <si>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</si>
  <si>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</si>
  <si>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</si>
  <si>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</si>
  <si>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</si>
  <si>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</si>
  <si>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</si>
  <si>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</si>
  <si>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</si>
  <si>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</si>
  <si>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</si>
  <si>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</si>
  <si>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</si>
  <si>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</si>
  <si>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</si>
  <si>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</si>
  <si>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</si>
  <si>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</si>
  <si>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</si>
  <si>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</si>
  <si>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</si>
  <si>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</si>
  <si>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</si>
  <si>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</si>
  <si>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</si>
  <si>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</si>
  <si>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</si>
  <si>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</si>
  <si>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</si>
  <si>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</si>
  <si>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</si>
  <si>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</si>
  <si>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</si>
  <si>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</si>
  <si>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</si>
  <si>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</si>
  <si>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</si>
  <si>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</si>
  <si>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</si>
  <si>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</si>
  <si>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</si>
  <si>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</si>
  <si>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</si>
  <si>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</si>
  <si>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</si>
  <si>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</si>
  <si>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</si>
  <si>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</si>
  <si>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</si>
  <si>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</si>
  <si>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</si>
  <si>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</si>
  <si>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</si>
  <si>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</si>
  <si>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</si>
  <si>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</si>
  <si>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</si>
  <si>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</si>
  <si>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</si>
  <si>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</si>
  <si>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</si>
  <si>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</si>
  <si>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</si>
  <si>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</si>
  <si>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</si>
  <si>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</si>
  <si>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</si>
  <si>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</si>
  <si>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</si>
  <si>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</si>
  <si>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</si>
  <si>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</si>
  <si>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</si>
  <si>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</si>
  <si>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</si>
  <si>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</si>
  <si>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</si>
  <si>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</si>
  <si>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</si>
  <si>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</si>
  <si>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</si>
  <si>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</si>
  <si>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</si>
  <si>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</si>
  <si>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</si>
  <si>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</si>
  <si>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</si>
  <si>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</si>
  <si>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</si>
  <si>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</si>
  <si>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</si>
  <si>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</si>
  <si>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</si>
  <si>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</si>
  <si>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</si>
  <si>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</si>
  <si>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</si>
  <si>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</si>
  <si>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</si>
  <si>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</si>
  <si>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</si>
  <si>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</si>
  <si>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</si>
  <si>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</si>
  <si>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</si>
  <si>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</si>
  <si>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</si>
  <si>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</si>
  <si>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</si>
  <si>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</si>
  <si>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</si>
  <si>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</si>
  <si>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</si>
  <si>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</si>
  <si>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</si>
  <si>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</si>
  <si>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</si>
  <si>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</si>
  <si>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</si>
  <si>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</si>
  <si>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</si>
  <si>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</si>
  <si>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</si>
  <si>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</si>
  <si>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</si>
  <si>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</si>
  <si>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</si>
  <si>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</si>
  <si>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</si>
  <si>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</si>
  <si>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</si>
  <si>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</si>
  <si>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</si>
  <si>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</si>
  <si>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</si>
  <si>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</si>
  <si>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</si>
  <si>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</si>
  <si>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</si>
  <si>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</si>
  <si>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</si>
  <si>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</si>
  <si>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</si>
  <si>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</si>
  <si>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</si>
  <si>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</si>
  <si>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</si>
  <si>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</si>
  <si>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</si>
  <si>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</si>
  <si>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</si>
  <si>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</si>
  <si>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</si>
  <si>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</si>
  <si>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</si>
  <si>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</si>
  <si>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</si>
  <si>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</si>
  <si>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</si>
  <si>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</si>
  <si>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</si>
  <si>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</si>
  <si>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</si>
  <si>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</si>
  <si>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</si>
  <si>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</si>
  <si>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</si>
  <si>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</si>
  <si>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</si>
  <si>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</si>
  <si>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</si>
  <si>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</si>
  <si>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</si>
  <si>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</si>
  <si>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</si>
  <si>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</si>
  <si>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</si>
  <si>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</si>
  <si>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</si>
  <si>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</si>
  <si>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</si>
  <si>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</si>
  <si>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</si>
  <si>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</si>
  <si>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</si>
  <si>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</si>
  <si>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</si>
  <si>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</si>
  <si>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</si>
  <si>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</si>
  <si>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</si>
  <si>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</si>
  <si>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</si>
  <si>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</si>
  <si>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</si>
  <si>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</si>
  <si>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</si>
  <si>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</si>
  <si>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</si>
  <si>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</si>
  <si>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</si>
  <si>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</si>
  <si>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</si>
  <si>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</si>
  <si>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</si>
  <si>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</si>
  <si>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</si>
  <si>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</si>
  <si>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</si>
  <si>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</si>
  <si>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</si>
  <si>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</si>
  <si>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</si>
  <si>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</si>
  <si>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</si>
  <si>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</si>
  <si>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</si>
  <si>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</si>
  <si>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</si>
  <si>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</si>
  <si>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</si>
  <si>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</si>
  <si>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</si>
  <si>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</si>
  <si>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</si>
  <si>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</si>
  <si>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</si>
  <si>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</si>
  <si>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</si>
  <si>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</si>
  <si>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</si>
  <si>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</si>
  <si>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</si>
  <si>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</si>
  <si>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</si>
  <si>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</si>
  <si>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</si>
  <si>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</si>
  <si>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</si>
  <si>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</si>
  <si>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</si>
  <si>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</si>
  <si>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</si>
  <si>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</si>
  <si>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</si>
  <si>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</si>
  <si>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</si>
  <si>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</si>
  <si>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</si>
  <si>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</si>
  <si>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</si>
  <si>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</si>
  <si>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</si>
  <si>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</si>
  <si>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</si>
  <si>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</si>
  <si>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</si>
  <si>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</si>
  <si>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</si>
  <si>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</si>
  <si>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</si>
  <si>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</si>
  <si>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</si>
  <si>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</si>
  <si>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</si>
  <si>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</si>
  <si>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</si>
  <si>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</si>
  <si>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</si>
  <si>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</si>
  <si>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</si>
  <si>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</si>
  <si>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</si>
  <si>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</si>
  <si>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</si>
  <si>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</si>
  <si>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</si>
  <si>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</si>
  <si>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</si>
  <si>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</si>
  <si>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</si>
  <si>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</si>
  <si>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</si>
  <si>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</si>
  <si>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</si>
  <si>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</si>
  <si>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</si>
  <si>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</si>
  <si>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</si>
  <si>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</si>
  <si>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</si>
  <si>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</si>
  <si>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</si>
  <si>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</si>
  <si>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</si>
  <si>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</si>
  <si>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</si>
  <si>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</si>
  <si>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</si>
  <si>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</si>
  <si>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</si>
  <si>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</si>
  <si>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</si>
  <si>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</si>
  <si>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</si>
  <si>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</si>
  <si>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</si>
  <si>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</si>
  <si>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</si>
  <si>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</si>
  <si>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</si>
  <si>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</si>
  <si>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</si>
  <si>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</si>
  <si>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</si>
  <si>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</si>
  <si>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</si>
  <si>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</si>
  <si>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</si>
  <si>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</si>
  <si>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</si>
  <si>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</si>
  <si>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</si>
  <si>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</si>
  <si>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</si>
  <si>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</si>
  <si>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</si>
  <si>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</si>
  <si>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</si>
  <si>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</si>
  <si>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</si>
  <si>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</si>
  <si>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</si>
  <si>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</si>
  <si>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</si>
  <si>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</si>
  <si>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</si>
  <si>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</si>
  <si>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</si>
  <si>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</si>
  <si>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</si>
  <si>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</si>
  <si>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</si>
  <si>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</si>
  <si>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</si>
  <si>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</si>
  <si>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</si>
  <si>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</si>
  <si>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</si>
  <si>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</si>
  <si>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</si>
  <si>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</si>
  <si>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</si>
  <si>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</si>
  <si>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</si>
  <si>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</si>
  <si>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</si>
  <si>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</si>
  <si>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</si>
  <si>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</si>
  <si>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</si>
  <si>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</si>
  <si>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</si>
  <si>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</si>
  <si>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</si>
  <si>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</si>
  <si>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</si>
  <si>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</si>
  <si>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</si>
  <si>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</si>
  <si>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</si>
  <si>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</si>
  <si>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</si>
  <si>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</si>
  <si>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</si>
  <si>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</si>
  <si>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</si>
  <si>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</si>
  <si>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</si>
  <si>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</si>
  <si>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</si>
  <si>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</si>
  <si>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</si>
  <si>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</si>
  <si>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</si>
  <si>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</si>
  <si>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</si>
  <si>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</si>
  <si>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</si>
  <si>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</si>
  <si>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</si>
  <si>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</si>
  <si>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</si>
  <si>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</si>
  <si>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</si>
  <si>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</si>
  <si>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</si>
  <si>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</si>
  <si>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</si>
  <si>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</si>
  <si>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</si>
  <si>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</si>
  <si>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</si>
  <si>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</si>
  <si>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</si>
  <si>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</si>
  <si>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</si>
  <si>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</si>
  <si>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</si>
  <si>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</si>
  <si>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</si>
  <si>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</si>
  <si>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</si>
  <si>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</si>
  <si>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</si>
  <si>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</si>
  <si>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</si>
  <si>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</si>
  <si>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</si>
  <si>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</si>
  <si>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</si>
  <si>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</si>
  <si>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</si>
  <si>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</si>
  <si>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</si>
  <si>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</si>
  <si>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</si>
  <si>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</si>
  <si>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</si>
  <si>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</si>
  <si>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</si>
  <si>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</si>
  <si>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</si>
  <si>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</si>
  <si>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</si>
  <si>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</si>
  <si>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</si>
  <si>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</si>
  <si>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</si>
  <si>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</si>
  <si>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</si>
  <si>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</si>
  <si>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</si>
  <si>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</si>
  <si>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</si>
  <si>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</si>
  <si>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</si>
  <si>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</si>
  <si>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</si>
  <si>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</si>
  <si>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</si>
  <si>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</si>
  <si>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</si>
  <si>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</si>
  <si>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</si>
  <si>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</si>
  <si>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</si>
  <si>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</si>
  <si>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</si>
  <si>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</si>
  <si>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</si>
  <si>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</si>
  <si>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</si>
  <si>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</si>
  <si>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</si>
  <si>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</si>
  <si>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</si>
  <si>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</si>
  <si>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</si>
  <si>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</si>
  <si>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</si>
  <si>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</si>
  <si>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</si>
  <si>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</si>
  <si>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</si>
  <si>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</si>
  <si>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</si>
  <si>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</si>
  <si>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</si>
  <si>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</si>
  <si>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</si>
  <si>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</si>
  <si>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</si>
  <si>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</si>
  <si>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</si>
  <si>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</si>
  <si>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</si>
  <si>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</si>
  <si>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</si>
  <si>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</si>
  <si>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</si>
  <si>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</si>
  <si>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</si>
  <si>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</si>
  <si>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</si>
  <si>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</si>
  <si>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</si>
  <si>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</si>
  <si>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</si>
  <si>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</si>
  <si>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</si>
  <si>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</si>
  <si>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</si>
  <si>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</si>
  <si>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</si>
  <si>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</si>
  <si>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</si>
  <si>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</si>
  <si>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</si>
  <si>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</si>
  <si>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</si>
  <si>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</si>
  <si>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</si>
  <si>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</si>
  <si>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</si>
  <si>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</si>
  <si>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</si>
  <si>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</si>
  <si>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</si>
  <si>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</si>
  <si>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</si>
  <si>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</si>
  <si>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</si>
  <si>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</si>
  <si>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</si>
  <si>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</si>
  <si>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</si>
  <si>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</si>
  <si>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</si>
  <si>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</si>
  <si>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</si>
  <si>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</si>
  <si>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</si>
  <si>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</si>
  <si>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</si>
  <si>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</si>
  <si>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</si>
  <si>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</si>
  <si>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</si>
  <si>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</si>
  <si>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</si>
  <si>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</si>
  <si>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</si>
  <si>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</si>
  <si>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</si>
  <si>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</si>
  <si>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</si>
  <si>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</si>
  <si>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</si>
  <si>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</si>
  <si>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</si>
  <si>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</si>
  <si>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</si>
  <si>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</si>
  <si>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</si>
  <si>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</si>
  <si>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</si>
  <si>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</si>
  <si>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</si>
  <si>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</si>
  <si>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</si>
  <si>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</si>
  <si>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</si>
  <si>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</si>
  <si>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</si>
  <si>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</si>
  <si>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</si>
  <si>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</si>
  <si>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</si>
  <si>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</si>
  <si>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</si>
  <si>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</si>
  <si>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</si>
  <si>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</si>
  <si>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</si>
  <si>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</si>
  <si>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</si>
  <si>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</si>
  <si>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</si>
  <si>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</si>
  <si>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</si>
  <si>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</si>
  <si>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</si>
  <si>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</si>
  <si>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</si>
  <si>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</si>
  <si>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</si>
  <si>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</si>
  <si>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</si>
  <si>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</si>
  <si>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</si>
  <si>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</si>
  <si>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</si>
  <si>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</si>
  <si>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</si>
  <si>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</si>
  <si>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</si>
  <si>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</si>
  <si>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</si>
  <si>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</si>
  <si>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</si>
  <si>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</si>
  <si>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</si>
  <si>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</si>
  <si>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</si>
  <si>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</si>
  <si>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</si>
  <si>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</si>
  <si>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</si>
  <si>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</si>
  <si>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</si>
  <si>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</si>
  <si>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</si>
  <si>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</si>
  <si>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</si>
  <si>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</si>
  <si>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</si>
  <si>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</si>
  <si>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</si>
  <si>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</si>
  <si>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</si>
  <si>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</si>
  <si>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</si>
  <si>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</si>
  <si>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</si>
  <si>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</si>
  <si>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</si>
  <si>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</si>
  <si>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</si>
  <si>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</si>
  <si>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</si>
  <si>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</si>
  <si>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</si>
  <si>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</si>
  <si>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</si>
  <si>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</si>
  <si>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</si>
  <si>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</si>
  <si>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</si>
  <si>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</si>
  <si>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</si>
  <si>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</si>
  <si>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</si>
  <si>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</si>
  <si>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</si>
  <si>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</si>
  <si>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</si>
  <si>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</si>
  <si>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</si>
  <si>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</si>
  <si>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</si>
  <si>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</si>
  <si>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</si>
  <si>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</si>
  <si>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</si>
  <si>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</si>
  <si>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</si>
  <si>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</si>
  <si>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</si>
  <si>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</si>
  <si>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</si>
  <si>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</si>
  <si>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</si>
  <si>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</si>
  <si>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</si>
  <si>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</si>
  <si>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</si>
  <si>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</si>
  <si>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</si>
  <si>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</si>
  <si>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</si>
  <si>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</si>
  <si>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</si>
  <si>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</si>
  <si>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</si>
  <si>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</si>
  <si>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</si>
  <si>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</si>
  <si>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</si>
  <si>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</si>
  <si>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</si>
  <si>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</si>
  <si>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</si>
  <si>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</si>
  <si>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</si>
  <si>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</si>
  <si>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</si>
  <si>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</si>
  <si>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</si>
  <si>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</si>
  <si>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</si>
  <si>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</si>
  <si>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</si>
  <si>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</si>
  <si>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</si>
  <si>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</si>
  <si>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</si>
  <si>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</si>
  <si>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</si>
  <si>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</si>
  <si>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</si>
  <si>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</si>
  <si>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</si>
  <si>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</si>
  <si>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</si>
  <si>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</si>
  <si>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</si>
  <si>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</si>
  <si>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</si>
  <si>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</si>
  <si>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</si>
  <si>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</si>
  <si>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</si>
  <si>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</si>
  <si>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</si>
  <si>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</si>
  <si>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</si>
  <si>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</si>
  <si>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</si>
  <si>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</si>
  <si>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</si>
  <si>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</si>
  <si>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</si>
  <si>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</si>
  <si>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</si>
  <si>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</si>
  <si>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</si>
  <si>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</si>
  <si>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</si>
  <si>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</si>
  <si>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</si>
  <si>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</si>
  <si>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</si>
  <si>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</si>
  <si>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</si>
  <si>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</si>
  <si>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</si>
  <si>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</si>
  <si>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</si>
  <si>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</si>
  <si>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</si>
  <si>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</si>
  <si>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</si>
  <si>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</si>
  <si>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</si>
  <si>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</si>
  <si>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</si>
  <si>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</si>
  <si>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</si>
  <si>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</si>
  <si>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</si>
  <si>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</si>
  <si>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</si>
  <si>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</si>
  <si>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</si>
  <si>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</si>
  <si>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</si>
  <si>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</si>
  <si>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</si>
  <si>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</si>
  <si>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</si>
  <si>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</si>
  <si>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</si>
  <si>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</si>
  <si>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</si>
  <si>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</si>
  <si>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</si>
  <si>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</si>
  <si>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</si>
  <si>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</si>
  <si>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</si>
  <si>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</si>
  <si>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</si>
  <si>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</si>
  <si>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</si>
  <si>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</si>
  <si>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</si>
  <si>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</si>
  <si>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</si>
  <si>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</si>
  <si>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</si>
  <si>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</si>
  <si>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</si>
  <si>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</si>
  <si>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</si>
  <si>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</si>
  <si>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</si>
  <si>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</si>
  <si>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</si>
  <si>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</si>
  <si>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</si>
  <si>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</si>
  <si>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</si>
  <si>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</si>
  <si>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</si>
  <si>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</si>
  <si>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</si>
  <si>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</si>
  <si>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</si>
  <si>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</si>
  <si>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</si>
  <si>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</si>
  <si>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</si>
  <si>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</si>
  <si>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</si>
  <si>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</si>
  <si>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</si>
  <si>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</si>
  <si>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</si>
  <si>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</si>
  <si>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</si>
  <si>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</si>
  <si>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</si>
  <si>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</si>
  <si>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</si>
  <si>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</si>
  <si>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</si>
  <si>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</si>
  <si>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</si>
  <si>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</si>
  <si>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</si>
  <si>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</si>
  <si>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</si>
  <si>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</si>
  <si>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</si>
  <si>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</si>
  <si>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</si>
  <si>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</si>
  <si>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</si>
  <si>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</si>
  <si>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</si>
  <si>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</si>
  <si>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</si>
  <si>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</si>
  <si>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</si>
  <si>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</si>
  <si>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</si>
  <si>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</si>
  <si>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</si>
  <si>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</si>
  <si>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</si>
  <si>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</si>
  <si>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</si>
  <si>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</si>
  <si>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</si>
  <si>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</si>
  <si>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</si>
  <si>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</si>
  <si>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</si>
  <si>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</si>
  <si>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</si>
  <si>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</si>
  <si>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</si>
  <si>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</si>
  <si>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</si>
  <si>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</si>
  <si>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</si>
  <si>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</si>
  <si>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</si>
  <si>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</si>
  <si>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</si>
  <si>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</si>
  <si>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</si>
  <si>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</si>
  <si>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</si>
  <si>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</si>
  <si>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</si>
  <si>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</si>
  <si>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</si>
  <si>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</si>
  <si>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</si>
  <si>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</si>
  <si>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</si>
  <si>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</si>
  <si>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</si>
  <si>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</si>
  <si>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</si>
  <si>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</si>
  <si>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</si>
  <si>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</si>
  <si>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</si>
  <si>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</si>
  <si>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</si>
  <si>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</si>
  <si>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</si>
  <si>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</si>
  <si>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</si>
  <si>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</si>
  <si>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</si>
  <si>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</si>
  <si>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</si>
  <si>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</si>
  <si>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</si>
  <si>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</si>
  <si>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</si>
  <si>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</si>
  <si>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</si>
  <si>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</si>
  <si>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</si>
  <si>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</si>
  <si>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</si>
  <si>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</si>
  <si>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</si>
  <si>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</si>
  <si>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</si>
  <si>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</si>
  <si>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</si>
  <si>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</si>
  <si>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</si>
  <si>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</si>
  <si>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</si>
  <si>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</si>
  <si>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</si>
  <si>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</si>
  <si>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</si>
  <si>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</si>
  <si>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</si>
  <si>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</si>
  <si>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</si>
  <si>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</si>
  <si>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</si>
  <si>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</si>
  <si>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</si>
  <si>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</si>
  <si>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</si>
  <si>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</si>
  <si>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</si>
  <si>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</si>
  <si>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</si>
  <si>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</si>
  <si>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</si>
  <si>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</si>
  <si>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</si>
  <si>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</si>
  <si>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</si>
  <si>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</si>
  <si>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</si>
  <si>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</si>
  <si>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</si>
  <si>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</si>
  <si>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</si>
  <si>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</si>
  <si>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</si>
  <si>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</si>
  <si>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</si>
  <si>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</si>
  <si>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</si>
  <si>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</si>
  <si>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</si>
  <si>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</si>
  <si>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</si>
  <si>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</si>
  <si>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</si>
  <si>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</si>
  <si>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</si>
  <si>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</si>
  <si>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</si>
  <si>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</si>
  <si>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</si>
  <si>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</si>
  <si>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</si>
  <si>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</si>
  <si>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</si>
  <si>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</si>
  <si>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</si>
  <si>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</si>
  <si>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</si>
  <si>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</si>
  <si>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</si>
  <si>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</si>
  <si>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</si>
  <si>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</si>
  <si>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</si>
  <si>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</si>
  <si>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</si>
  <si>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</si>
  <si>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</si>
  <si>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</si>
  <si>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</si>
  <si>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</si>
  <si>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</si>
  <si>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</si>
  <si>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</si>
  <si>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</si>
  <si>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</si>
  <si>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</si>
  <si>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</si>
  <si>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</si>
  <si>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</si>
  <si>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</si>
  <si>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</si>
  <si>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</si>
  <si>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</si>
  <si>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</si>
  <si>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</si>
  <si>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</si>
  <si>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</si>
  <si>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</si>
  <si>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</si>
  <si>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</si>
  <si>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</si>
  <si>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</si>
  <si>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</si>
  <si>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</si>
  <si>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</si>
  <si>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</si>
  <si>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</si>
  <si>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</si>
  <si>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</si>
  <si>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</si>
  <si>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</si>
  <si>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</si>
  <si>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</si>
  <si>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</si>
  <si>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</si>
  <si>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</si>
  <si>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</si>
  <si>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</si>
  <si>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</si>
  <si>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</si>
  <si>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</si>
  <si>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</si>
  <si>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</si>
  <si>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</si>
  <si>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</si>
  <si>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</si>
  <si>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</si>
  <si>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</si>
  <si>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</si>
  <si>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</si>
  <si>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</si>
  <si>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</si>
  <si>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</si>
  <si>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</si>
  <si>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</si>
  <si>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</si>
  <si>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</si>
  <si>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</si>
  <si>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</si>
  <si>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</si>
  <si>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</si>
  <si>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</si>
  <si>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</si>
  <si>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</si>
  <si>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</si>
  <si>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</si>
  <si>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</si>
  <si>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</si>
  <si>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</si>
  <si>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</si>
  <si>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</si>
  <si>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</si>
  <si>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</si>
  <si>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</si>
  <si>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</si>
  <si>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</si>
  <si>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</si>
  <si>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</si>
  <si>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</si>
  <si>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</si>
  <si>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</si>
  <si>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</si>
  <si>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</si>
  <si>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</si>
  <si>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</si>
  <si>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</si>
  <si>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</si>
  <si>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</si>
  <si>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</si>
  <si>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</si>
  <si>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</si>
  <si>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</si>
  <si>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</si>
  <si>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</si>
  <si>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</si>
  <si>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</si>
  <si>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</si>
  <si>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</si>
  <si>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</si>
  <si>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</si>
  <si>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</si>
  <si>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</si>
  <si>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</si>
  <si>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</si>
  <si>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</si>
  <si>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</si>
  <si>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</si>
  <si>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</si>
  <si>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</si>
  <si>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</si>
  <si>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</si>
  <si>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</si>
  <si>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</si>
  <si>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</si>
  <si>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</si>
  <si>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</si>
  <si>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</si>
  <si>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</si>
  <si>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</si>
  <si>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</si>
  <si>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</si>
  <si>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</si>
  <si>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</si>
  <si>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</si>
  <si>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</si>
  <si>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</si>
  <si>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</si>
  <si>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</si>
  <si>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</si>
  <si>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</si>
  <si>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</si>
  <si>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</si>
  <si>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</si>
  <si>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</si>
  <si>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</si>
  <si>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</si>
  <si>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</si>
  <si>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</si>
  <si>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</si>
  <si>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</si>
  <si>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</si>
  <si>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</si>
  <si>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</si>
  <si>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</si>
  <si>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</si>
  <si>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</si>
  <si>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</si>
  <si>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</si>
  <si>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</si>
  <si>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</si>
  <si>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</si>
  <si>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</si>
  <si>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</si>
  <si>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</si>
  <si>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</si>
  <si>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</si>
  <si>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</si>
  <si>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</si>
  <si>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</si>
  <si>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</si>
  <si>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</si>
  <si>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</si>
  <si>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</si>
  <si>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</si>
  <si>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</si>
  <si>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</si>
  <si>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</si>
  <si>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</si>
  <si>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</si>
  <si>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</si>
  <si>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</si>
  <si>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</si>
  <si>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</si>
  <si>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</si>
  <si>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</si>
  <si>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</si>
  <si>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</si>
  <si>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</si>
  <si>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</si>
  <si>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</si>
  <si>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</si>
  <si>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</si>
  <si>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</si>
  <si>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</si>
  <si>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</si>
  <si>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</si>
  <si>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</si>
  <si>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</si>
  <si>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</si>
  <si>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</si>
  <si>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</si>
  <si>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</si>
  <si>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</si>
  <si>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</si>
  <si>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</si>
  <si>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</si>
  <si>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</si>
  <si>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</si>
  <si>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</si>
  <si>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</si>
  <si>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</si>
  <si>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</si>
  <si>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</si>
  <si>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</si>
  <si>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</si>
  <si>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</si>
  <si>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</si>
  <si>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</si>
  <si>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</si>
  <si>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</si>
  <si>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</si>
  <si>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</si>
  <si>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</si>
  <si>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</si>
  <si>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</si>
  <si>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</si>
  <si>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</si>
  <si>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</si>
  <si>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</si>
  <si>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</si>
  <si>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</si>
  <si>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</si>
  <si>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</si>
  <si>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</si>
  <si>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</si>
  <si>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</si>
  <si>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</si>
  <si>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</si>
  <si>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</si>
  <si>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</si>
  <si>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</si>
  <si>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</si>
  <si>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</si>
  <si>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</si>
  <si>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</si>
  <si>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</si>
  <si>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</si>
  <si>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</si>
  <si>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</si>
  <si>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</si>
  <si>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</si>
  <si>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</si>
  <si>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</si>
  <si>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</si>
  <si>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</si>
  <si>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</si>
  <si>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</si>
  <si>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</si>
  <si>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</si>
  <si>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</si>
  <si>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</si>
  <si>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</si>
  <si>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</si>
  <si>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</si>
  <si>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</si>
  <si>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</si>
  <si>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</si>
  <si>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</si>
  <si>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</si>
  <si>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</si>
  <si>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</si>
  <si>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</si>
  <si>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</si>
  <si>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</si>
  <si>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</si>
  <si>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</si>
  <si>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</si>
  <si>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</si>
  <si>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</si>
  <si>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</si>
  <si>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</si>
  <si>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</si>
  <si>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</si>
  <si>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</si>
  <si>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</si>
  <si>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</si>
  <si>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</si>
  <si>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</si>
  <si>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</si>
  <si>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</si>
  <si>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</si>
  <si>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</si>
  <si>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</si>
  <si>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</si>
  <si>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</si>
  <si>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</si>
  <si>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</si>
  <si>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</si>
  <si>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</si>
  <si>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</si>
  <si>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</si>
  <si>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</si>
  <si>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</si>
  <si>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</si>
  <si>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</si>
  <si>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</si>
  <si>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</si>
  <si>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</si>
  <si>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</si>
  <si>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</si>
  <si>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</si>
  <si>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</si>
  <si>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</si>
  <si>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</si>
  <si>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</si>
  <si>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</si>
  <si>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</si>
  <si>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</si>
  <si>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</si>
  <si>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</si>
  <si>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</si>
  <si>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</si>
  <si>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</si>
  <si>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</si>
  <si>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</si>
  <si>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</si>
  <si>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</si>
  <si>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</si>
  <si>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</si>
  <si>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</si>
  <si>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</si>
  <si>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</si>
  <si>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</si>
  <si>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</si>
  <si>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</si>
  <si>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</si>
  <si>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</si>
  <si>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</si>
  <si>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</si>
  <si>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</si>
  <si>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</si>
  <si>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</si>
  <si>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</si>
  <si>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</si>
  <si>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</si>
  <si>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</si>
  <si>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</si>
  <si>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</si>
  <si>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</si>
  <si>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</si>
  <si>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</si>
  <si>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</si>
  <si>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</si>
  <si>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</si>
  <si>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</si>
  <si>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</si>
  <si>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</si>
  <si>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</si>
  <si>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</si>
  <si>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</si>
  <si>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</si>
  <si>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</si>
  <si>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</si>
  <si>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</si>
  <si>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</si>
  <si>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</si>
  <si>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</si>
  <si>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</si>
  <si>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</si>
  <si>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</si>
  <si>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</si>
  <si>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</si>
  <si>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</si>
  <si>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</si>
  <si>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</si>
  <si>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</si>
  <si>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</si>
  <si>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</si>
  <si>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</si>
  <si>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</si>
  <si>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</si>
  <si>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</si>
  <si>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</si>
  <si>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</si>
  <si>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</si>
  <si>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</si>
  <si>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</si>
  <si>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</si>
  <si>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</si>
  <si>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</si>
  <si>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</si>
  <si>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</si>
  <si>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</si>
  <si>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</si>
  <si>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</si>
  <si>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</si>
  <si>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</si>
  <si>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</si>
  <si>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</si>
  <si>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</si>
  <si>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</si>
  <si>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</si>
  <si>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</si>
  <si>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</si>
  <si>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</si>
  <si>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</si>
  <si>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</si>
  <si>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</si>
  <si>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</si>
  <si>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</si>
  <si>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</si>
  <si>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</si>
  <si>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</si>
  <si>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</si>
  <si>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</si>
  <si>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</si>
  <si>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</si>
  <si>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</si>
  <si>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</si>
  <si>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</si>
  <si>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</si>
  <si>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</si>
  <si>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</si>
  <si>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</si>
  <si>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</si>
  <si>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</si>
  <si>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</si>
  <si>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</si>
  <si>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</si>
  <si>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</si>
  <si>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</si>
  <si>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</si>
  <si>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</si>
  <si>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</si>
  <si>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</si>
  <si>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</si>
  <si>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</si>
  <si>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</si>
  <si>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</si>
  <si>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</si>
  <si>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</si>
  <si>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</si>
  <si>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</si>
  <si>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</si>
  <si>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</si>
  <si>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</si>
  <si>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</si>
  <si>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</si>
  <si>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</si>
  <si>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</si>
  <si>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</si>
  <si>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</si>
  <si>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</si>
  <si>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</si>
  <si>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</si>
  <si>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</si>
  <si>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</si>
  <si>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</si>
  <si>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</si>
  <si>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</si>
  <si>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</si>
  <si>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</si>
  <si>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</si>
  <si>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</si>
  <si>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</si>
  <si>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</si>
  <si>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</si>
  <si>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</si>
  <si>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</si>
  <si>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</si>
  <si>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</si>
  <si>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</si>
  <si>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</si>
  <si>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</si>
  <si>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</si>
  <si>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</si>
  <si>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</si>
  <si>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</si>
  <si>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</si>
  <si>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</si>
  <si>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</si>
  <si>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</si>
  <si>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</si>
  <si>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</si>
  <si>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</si>
  <si>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</si>
  <si>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</si>
  <si>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</si>
  <si>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</si>
  <si>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</si>
  <si>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</si>
  <si>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</si>
  <si>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</si>
  <si>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</si>
  <si>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</si>
  <si>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</si>
  <si>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</si>
  <si>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</si>
  <si>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</si>
  <si>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</si>
  <si>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</si>
  <si>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</si>
  <si>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</si>
  <si>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</si>
  <si>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</si>
  <si>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</si>
  <si>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</si>
  <si>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</si>
  <si>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</si>
  <si>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</si>
  <si>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</si>
  <si>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</si>
  <si>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</si>
  <si>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</si>
  <si>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</si>
  <si>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</si>
  <si>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</si>
  <si>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</si>
  <si>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</si>
  <si>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</si>
  <si>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</si>
  <si>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</si>
  <si>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</si>
  <si>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</si>
  <si>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</si>
  <si>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</si>
  <si>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</si>
  <si>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</si>
  <si>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</si>
  <si>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</si>
  <si>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</si>
  <si>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</si>
  <si>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</si>
  <si>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</si>
  <si>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</si>
  <si>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</si>
  <si>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</si>
  <si>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</si>
  <si>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</si>
  <si>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</si>
  <si>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</si>
  <si>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</si>
  <si>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</si>
  <si>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</si>
  <si>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</si>
  <si>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</si>
  <si>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</si>
  <si>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</si>
  <si>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</si>
  <si>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</si>
  <si>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</si>
  <si>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</si>
  <si>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</si>
  <si>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</si>
  <si>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</si>
  <si>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</si>
  <si>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</si>
  <si>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</si>
  <si>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</si>
  <si>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</si>
  <si>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</si>
  <si>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</si>
  <si>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</si>
  <si>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</si>
  <si>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</si>
  <si>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</si>
  <si>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</si>
  <si>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</si>
  <si>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</si>
  <si>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</si>
  <si>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</si>
  <si>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</si>
  <si>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</si>
  <si>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</si>
  <si>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</si>
  <si>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</si>
  <si>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</si>
  <si>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</si>
  <si>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</si>
  <si>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</si>
  <si>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</si>
  <si>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</si>
  <si>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</si>
  <si>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</si>
  <si>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</si>
  <si>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</si>
  <si>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</si>
  <si>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</si>
  <si>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</si>
  <si>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</si>
  <si>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</si>
  <si>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</si>
  <si>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</si>
  <si>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</si>
  <si>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</si>
  <si>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</si>
  <si>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</si>
  <si>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</si>
  <si>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</si>
  <si>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</si>
  <si>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</si>
  <si>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</si>
  <si>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</si>
  <si>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</si>
  <si>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</si>
  <si>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</si>
  <si>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</si>
  <si>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</si>
  <si>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</si>
  <si>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</si>
  <si>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</si>
  <si>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</si>
  <si>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</si>
  <si>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</si>
  <si>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</si>
  <si>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</si>
  <si>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</si>
  <si>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</si>
  <si>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</si>
  <si>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</si>
  <si>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</si>
  <si>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</si>
  <si>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</si>
  <si>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</si>
  <si>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</si>
  <si>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</si>
  <si>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</si>
  <si>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</si>
  <si>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</si>
  <si>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</si>
  <si>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</si>
  <si>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</si>
  <si>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</si>
  <si>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</si>
  <si>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</si>
  <si>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</si>
  <si>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</si>
  <si>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</si>
  <si>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</si>
  <si>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</si>
  <si>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</si>
  <si>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</si>
  <si>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</si>
  <si>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</si>
  <si>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</si>
  <si>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</si>
  <si>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</si>
  <si>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</si>
  <si>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</si>
  <si>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</si>
  <si>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</si>
  <si>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</si>
  <si>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</si>
  <si>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</si>
  <si>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</si>
  <si>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</si>
  <si>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</si>
  <si>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</si>
  <si>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</si>
  <si>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</si>
  <si>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</si>
  <si>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</si>
  <si>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</si>
  <si>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</si>
  <si>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</si>
  <si>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</si>
  <si>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</si>
  <si>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</si>
  <si>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</si>
  <si>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</si>
  <si>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</si>
  <si>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</si>
  <si>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</si>
  <si>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</si>
  <si>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</si>
  <si>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</si>
  <si>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</si>
  <si>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</si>
  <si>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</si>
  <si>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</si>
  <si>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</si>
  <si>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</si>
  <si>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</si>
  <si>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</si>
  <si>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</si>
  <si>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</si>
  <si>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</si>
  <si>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</si>
  <si>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</si>
  <si>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</si>
  <si>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</si>
  <si>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</si>
  <si>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</si>
  <si>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</si>
  <si>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</si>
  <si>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</si>
  <si>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</si>
  <si>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</si>
  <si>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</si>
  <si>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</si>
  <si>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</si>
  <si>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</si>
  <si>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</si>
  <si>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</si>
  <si>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</si>
  <si>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</si>
  <si>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</si>
  <si>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</si>
  <si>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</si>
  <si>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</si>
  <si>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</si>
  <si>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</si>
  <si>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</si>
  <si>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</si>
  <si>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</si>
  <si>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</si>
  <si>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</si>
  <si>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</si>
  <si>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</si>
  <si>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</si>
  <si>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</si>
  <si>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</si>
  <si>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</si>
  <si>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</si>
  <si>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</si>
  <si>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</si>
  <si>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</si>
  <si>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</si>
  <si>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</si>
  <si>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</si>
  <si>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</si>
  <si>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</si>
  <si>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</si>
  <si>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</si>
  <si>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</si>
  <si>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</si>
  <si>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</si>
  <si>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</si>
  <si>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</si>
  <si>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</si>
  <si>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</si>
  <si>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</si>
  <si>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</si>
  <si>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</si>
  <si>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</si>
  <si>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</si>
  <si>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</si>
  <si>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</si>
  <si>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</si>
  <si>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</si>
  <si>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</si>
  <si>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</si>
  <si>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</si>
  <si>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</si>
  <si>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</si>
  <si>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</si>
  <si>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</si>
  <si>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</si>
  <si>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</si>
  <si>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</si>
  <si>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</si>
  <si>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</si>
  <si>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</si>
  <si>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</si>
  <si>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</si>
  <si>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</si>
  <si>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</si>
  <si>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</si>
  <si>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</si>
  <si>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</si>
  <si>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</si>
  <si>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</si>
  <si>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</si>
  <si>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</si>
  <si>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</si>
  <si>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</si>
  <si>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</si>
  <si>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</si>
  <si>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</si>
  <si>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</si>
  <si>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</si>
  <si>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</si>
  <si>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</si>
  <si>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</si>
  <si>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</si>
  <si>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</si>
  <si>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</si>
  <si>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</si>
  <si>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</si>
  <si>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</si>
  <si>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</si>
  <si>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</si>
  <si>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</si>
  <si>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</si>
  <si>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</si>
  <si>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</si>
  <si>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</si>
  <si>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</si>
  <si>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</si>
  <si>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</si>
  <si>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</si>
  <si>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</si>
  <si>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</si>
  <si>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</si>
  <si>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</si>
  <si>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</si>
  <si>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</si>
  <si>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</si>
  <si>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</si>
  <si>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</si>
  <si>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</si>
  <si>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</si>
  <si>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</si>
  <si>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</si>
  <si>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</si>
  <si>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</si>
  <si>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</si>
  <si>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</si>
  <si>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</si>
  <si>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</si>
  <si>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</si>
  <si>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</si>
  <si>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</si>
  <si>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</si>
  <si>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</si>
  <si>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</si>
  <si>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</si>
  <si>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</si>
  <si>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</si>
  <si>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</si>
  <si>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</si>
  <si>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</si>
  <si>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</si>
  <si>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</si>
  <si>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</si>
  <si>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</si>
  <si>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</si>
  <si>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</si>
  <si>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</si>
  <si>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</si>
  <si>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</si>
  <si>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</si>
  <si>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</si>
  <si>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</si>
  <si>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</si>
  <si>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</si>
  <si>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</si>
  <si>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</si>
  <si>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</si>
  <si>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</si>
  <si>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</si>
  <si>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</si>
  <si>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</si>
  <si>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</si>
  <si>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</si>
  <si>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</si>
  <si>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</si>
  <si>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</si>
  <si>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</si>
  <si>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</si>
  <si>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</si>
  <si>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</si>
  <si>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</si>
  <si>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</si>
  <si>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</si>
  <si>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</si>
  <si>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</si>
  <si>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</si>
  <si>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</si>
  <si>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</si>
  <si>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</si>
  <si>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</si>
  <si>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</si>
  <si>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</si>
  <si>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</si>
  <si>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</si>
  <si>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</si>
  <si>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</si>
  <si>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</si>
  <si>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</si>
  <si>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</si>
  <si>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</si>
  <si>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</si>
  <si>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</si>
  <si>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</si>
  <si>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</si>
  <si>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</si>
  <si>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</si>
  <si>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</si>
  <si>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</si>
  <si>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</si>
  <si>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</si>
  <si>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</si>
  <si>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</si>
  <si>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</si>
  <si>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</si>
  <si>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</si>
  <si>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</si>
  <si>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</si>
  <si>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</si>
  <si>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</si>
  <si>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</si>
  <si>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</si>
  <si>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</si>
  <si>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</si>
  <si>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</si>
  <si>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</si>
  <si>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</si>
  <si>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</si>
  <si>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</si>
  <si>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</si>
  <si>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</si>
  <si>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</si>
  <si>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</si>
  <si>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</si>
  <si>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</si>
  <si>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</si>
  <si>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</si>
  <si>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</si>
  <si>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</si>
  <si>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</si>
  <si>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</si>
  <si>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</si>
  <si>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</si>
  <si>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</si>
  <si>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</si>
  <si>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</si>
  <si>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</si>
  <si>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</si>
  <si>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</si>
  <si>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</si>
  <si>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</si>
  <si>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</si>
  <si>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</si>
  <si>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</si>
  <si>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</si>
  <si>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</si>
  <si>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</si>
  <si>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</si>
  <si>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</si>
  <si>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</si>
  <si>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</si>
  <si>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</si>
  <si>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</si>
  <si>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</si>
  <si>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</si>
  <si>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</si>
  <si>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</si>
  <si>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</si>
  <si>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</si>
  <si>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</si>
  <si>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</si>
  <si>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</si>
  <si>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</si>
  <si>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</si>
  <si>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</si>
  <si>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</si>
  <si>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</si>
  <si>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</si>
  <si>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</si>
  <si>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</si>
  <si>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</si>
  <si>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</si>
  <si>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</si>
  <si>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</si>
  <si>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</si>
  <si>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</si>
  <si>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</si>
  <si>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</si>
  <si>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</si>
  <si>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</si>
  <si>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</si>
  <si>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</si>
  <si>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</si>
  <si>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</si>
  <si>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</si>
  <si>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</si>
  <si>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</si>
  <si>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</si>
  <si>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</si>
  <si>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</si>
  <si>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</si>
  <si>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</si>
  <si>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</si>
  <si>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</si>
  <si>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</si>
  <si>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</si>
  <si>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</si>
  <si>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</si>
  <si>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</si>
  <si>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</si>
  <si>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</si>
  <si>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</si>
  <si>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</si>
  <si>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</si>
  <si>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</si>
  <si>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</si>
  <si>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</si>
  <si>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</si>
  <si>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</si>
  <si>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</si>
  <si>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</si>
  <si>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</si>
  <si>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</si>
  <si>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</si>
  <si>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</si>
  <si>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</si>
  <si>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</si>
  <si>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</si>
  <si>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</si>
  <si>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</si>
  <si>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</si>
  <si>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</si>
  <si>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</si>
  <si>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</si>
  <si>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</si>
  <si>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</si>
  <si>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</si>
  <si>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</si>
  <si>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</si>
  <si>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</si>
  <si>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</si>
  <si>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</si>
  <si>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</si>
  <si>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</si>
  <si>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</si>
  <si>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</si>
  <si>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</si>
  <si>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</si>
  <si>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</si>
  <si>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</si>
  <si>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</si>
  <si>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</si>
  <si>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</si>
  <si>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</si>
  <si>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</si>
  <si>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</si>
  <si>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</si>
  <si>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</si>
  <si>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</si>
  <si>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</si>
  <si>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</si>
  <si>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</si>
  <si>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</si>
  <si>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</si>
  <si>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</si>
  <si>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</si>
  <si>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</si>
  <si>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</si>
  <si>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</si>
  <si>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</si>
  <si>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</si>
  <si>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</si>
  <si>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</si>
  <si>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</si>
  <si>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</si>
  <si>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</si>
  <si>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</si>
  <si>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</si>
  <si>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</si>
  <si>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</si>
  <si>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</si>
  <si>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</si>
  <si>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</si>
  <si>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</si>
  <si>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</si>
  <si>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</si>
  <si>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</si>
  <si>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</si>
  <si>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</si>
  <si>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</si>
  <si>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</si>
  <si>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</si>
  <si>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</si>
  <si>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</si>
  <si>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</si>
  <si>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</si>
  <si>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</si>
  <si>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</si>
  <si>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</si>
  <si>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</si>
  <si>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</si>
  <si>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</si>
  <si>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</si>
  <si>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</si>
  <si>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</si>
  <si>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</si>
  <si>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</si>
  <si>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</si>
  <si>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</si>
  <si>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</si>
  <si>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</si>
  <si>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</si>
  <si>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</si>
  <si>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</si>
  <si>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</si>
  <si>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</si>
  <si>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</si>
  <si>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</si>
  <si>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</si>
  <si>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</si>
  <si>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</si>
  <si>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</si>
  <si>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</si>
  <si>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</si>
  <si>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</si>
  <si>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</si>
  <si>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</si>
  <si>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</si>
  <si>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</si>
  <si>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</si>
  <si>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</si>
  <si>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</si>
  <si>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</si>
  <si>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</si>
  <si>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</si>
  <si>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</si>
  <si>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</si>
  <si>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</si>
  <si>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</si>
  <si>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</si>
  <si>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</si>
  <si>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</si>
  <si>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</si>
  <si>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</si>
  <si>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</si>
  <si>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</si>
  <si>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</si>
  <si>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</si>
  <si>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</si>
  <si>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</si>
  <si>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</si>
  <si>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</si>
  <si>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</si>
  <si>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</si>
  <si>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</si>
  <si>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</si>
  <si>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</si>
  <si>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</si>
  <si>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</si>
  <si>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</si>
  <si>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</si>
  <si>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</si>
  <si>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</si>
  <si>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</si>
  <si>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</si>
  <si>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</si>
  <si>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</si>
  <si>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</si>
  <si>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</si>
  <si>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</si>
  <si>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</si>
  <si>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</si>
  <si>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</si>
  <si>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</si>
  <si>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</si>
  <si>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</si>
  <si>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</si>
  <si>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</si>
  <si>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</si>
  <si>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</si>
  <si>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</si>
  <si>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</si>
  <si>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</si>
  <si>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</si>
  <si>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</si>
  <si>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</si>
  <si>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</si>
  <si>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</si>
  <si>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</si>
  <si>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</si>
  <si>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</si>
  <si>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</si>
  <si>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</si>
  <si>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</si>
  <si>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</si>
  <si>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</si>
  <si>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</si>
  <si>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</si>
  <si>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</si>
  <si>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</si>
  <si>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</si>
  <si>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</si>
  <si>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</si>
  <si>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</si>
  <si>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</si>
  <si>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</si>
  <si>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</si>
  <si>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</si>
  <si>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</si>
  <si>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</si>
  <si>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</si>
  <si>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</si>
  <si>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</si>
  <si>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</si>
  <si>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</si>
  <si>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</si>
  <si>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</si>
  <si>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</si>
  <si>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</si>
  <si>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</si>
  <si>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</si>
  <si>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</si>
  <si>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</si>
  <si>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</si>
  <si>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</si>
  <si>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</si>
  <si>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</si>
  <si>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</si>
  <si>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</si>
  <si>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</si>
  <si>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</si>
  <si>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</si>
  <si>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</si>
  <si>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</si>
  <si>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</si>
  <si>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</si>
  <si>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</si>
  <si>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</si>
  <si>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</si>
  <si>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</si>
  <si>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</si>
  <si>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</si>
  <si>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</si>
  <si>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</si>
  <si>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</si>
  <si>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</si>
  <si>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</si>
  <si>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</si>
  <si>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</si>
  <si>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</si>
  <si>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</si>
  <si>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</si>
  <si>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</si>
  <si>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</si>
  <si>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</si>
  <si>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</si>
  <si>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</si>
  <si>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</si>
  <si>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</si>
  <si>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</si>
  <si>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</si>
  <si>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</si>
  <si>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</si>
  <si>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</si>
  <si>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</si>
  <si>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</si>
  <si>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</si>
  <si>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</si>
  <si>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</si>
  <si>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</si>
  <si>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</si>
  <si>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</si>
  <si>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</si>
  <si>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</si>
  <si>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</si>
  <si>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</si>
  <si>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</si>
  <si>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</si>
  <si>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</si>
  <si>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</si>
  <si>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</si>
  <si>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</si>
  <si>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</si>
  <si>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</si>
  <si>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</si>
  <si>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</si>
  <si>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</si>
  <si>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</si>
  <si>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</si>
  <si>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</si>
  <si>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</si>
  <si>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</si>
  <si>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</si>
  <si>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</si>
  <si>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</si>
  <si>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</si>
  <si>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</si>
  <si>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</si>
  <si>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</si>
  <si>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</si>
  <si>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</si>
  <si>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</si>
  <si>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</si>
  <si>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</si>
  <si>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</si>
  <si>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</si>
  <si>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</si>
  <si>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</si>
  <si>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</si>
  <si>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</si>
  <si>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</si>
  <si>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</si>
  <si>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</si>
  <si>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</si>
  <si>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</si>
  <si>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</si>
  <si>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</si>
  <si>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</si>
  <si>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</si>
  <si>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</si>
  <si>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</si>
  <si>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</si>
  <si>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</si>
  <si>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</si>
  <si>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</si>
  <si>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</si>
  <si>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</si>
  <si>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</si>
  <si>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</si>
  <si>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</si>
  <si>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</si>
  <si>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</si>
  <si>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</si>
  <si>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</si>
  <si>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</si>
  <si>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</si>
  <si>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</si>
  <si>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</si>
  <si>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</si>
  <si>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</si>
  <si>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</si>
  <si>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</si>
  <si>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</si>
  <si>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</si>
  <si>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</si>
  <si>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</si>
  <si>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</si>
  <si>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</si>
  <si>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</si>
  <si>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</si>
  <si>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</si>
  <si>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</si>
  <si>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</si>
  <si>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</si>
  <si>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</si>
  <si>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</si>
  <si>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</si>
  <si>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</si>
  <si>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</si>
  <si>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</si>
  <si>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</si>
  <si>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</si>
  <si>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</si>
  <si>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</si>
  <si>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</si>
  <si>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</si>
  <si>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</si>
  <si>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</si>
  <si>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</si>
  <si>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</si>
  <si>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</si>
  <si>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</si>
  <si>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</si>
  <si>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</si>
  <si>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</si>
  <si>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</si>
  <si>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</si>
  <si>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</si>
  <si>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</si>
  <si>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</si>
  <si>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</si>
  <si>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</si>
  <si>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</si>
  <si>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</si>
  <si>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</si>
  <si>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</si>
  <si>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</si>
  <si>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</si>
  <si>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</si>
  <si>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</si>
  <si>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</si>
  <si>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</si>
  <si>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</si>
  <si>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</si>
  <si>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</si>
  <si>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</si>
  <si>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</si>
  <si>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</si>
  <si>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</si>
  <si>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</si>
  <si>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</si>
  <si>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</si>
  <si>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</si>
  <si>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</si>
  <si>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</si>
  <si>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</si>
  <si>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</si>
  <si>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</si>
  <si>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</si>
  <si>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</si>
  <si>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</si>
  <si>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</si>
  <si>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</si>
  <si>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</si>
  <si>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</si>
  <si>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</si>
  <si>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</si>
  <si>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</si>
  <si>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</si>
  <si>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</si>
  <si>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</si>
  <si>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</si>
  <si>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</si>
  <si>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</si>
  <si>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</si>
  <si>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</si>
  <si>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</si>
  <si>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</si>
  <si>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</si>
  <si>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</si>
  <si>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</si>
  <si>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</si>
  <si>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</si>
  <si>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</si>
  <si>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</si>
  <si>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</si>
  <si>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</si>
  <si>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</si>
  <si>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</si>
  <si>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</si>
  <si>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</si>
  <si>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</si>
  <si>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</si>
  <si>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</si>
  <si>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</si>
  <si>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</si>
  <si>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</si>
  <si>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</si>
  <si>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</si>
  <si>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</si>
  <si>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</si>
  <si>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</si>
  <si>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</si>
  <si>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</si>
  <si>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</si>
  <si>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</si>
  <si>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</si>
  <si>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</si>
  <si>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</si>
  <si>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</si>
  <si>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</si>
  <si>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</si>
  <si>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</si>
  <si>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</si>
  <si>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</si>
  <si>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</si>
  <si>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</si>
  <si>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</si>
  <si>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</si>
  <si>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</si>
  <si>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</si>
  <si>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</si>
  <si>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</si>
  <si>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</si>
  <si>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</si>
  <si>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</si>
  <si>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</si>
  <si>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</si>
  <si>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</si>
  <si>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</si>
  <si>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</si>
  <si>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</si>
  <si>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</si>
  <si>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</si>
  <si>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</si>
  <si>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</si>
  <si>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</si>
  <si>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</si>
  <si>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</si>
  <si>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</si>
  <si>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</si>
  <si>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</si>
  <si>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</si>
  <si>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</si>
  <si>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</si>
  <si>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</si>
  <si>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</si>
  <si>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</si>
  <si>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</si>
  <si>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</si>
  <si>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</si>
  <si>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</si>
  <si>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</si>
  <si>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</si>
  <si>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</si>
  <si>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</si>
  <si>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</si>
  <si>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</si>
  <si>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</si>
  <si>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</si>
  <si>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</si>
  <si>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</si>
  <si>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</si>
  <si>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</si>
  <si>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</si>
  <si>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</si>
  <si>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</si>
  <si>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</si>
  <si>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</si>
  <si>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</si>
  <si>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</si>
  <si>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</si>
  <si>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</si>
  <si>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</si>
  <si>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</si>
  <si>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</si>
  <si>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</si>
  <si>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</si>
  <si>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</si>
  <si>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</si>
  <si>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</si>
  <si>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</si>
  <si>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</si>
  <si>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</si>
  <si>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</si>
  <si>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</si>
  <si>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</si>
  <si>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</si>
  <si>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</si>
  <si>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</si>
  <si>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</si>
  <si>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</si>
  <si>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</si>
  <si>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</si>
  <si>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</si>
  <si>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</si>
  <si>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</si>
  <si>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</si>
  <si>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</si>
  <si>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</si>
  <si>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</si>
  <si>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</si>
  <si>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</si>
  <si>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</si>
  <si>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</si>
  <si>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</si>
  <si>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</si>
  <si>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</si>
  <si>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</si>
  <si>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</si>
  <si>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</si>
  <si>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</si>
  <si>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</si>
  <si>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</si>
  <si>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</si>
  <si>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</si>
  <si>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</si>
  <si>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</si>
  <si>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</si>
  <si>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</si>
  <si>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</si>
  <si>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</si>
  <si>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</si>
  <si>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</si>
  <si>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</si>
  <si>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</si>
  <si>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</si>
  <si>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</si>
  <si>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</si>
  <si>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</si>
  <si>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</si>
  <si>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</si>
  <si>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</si>
  <si>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</si>
  <si>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</si>
  <si>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</si>
  <si>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</si>
  <si>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</si>
  <si>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</si>
  <si>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</si>
  <si>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</si>
  <si>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</si>
  <si>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</si>
  <si>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</si>
  <si>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</si>
  <si>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</si>
  <si>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</si>
  <si>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</si>
  <si>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</si>
  <si>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</si>
  <si>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</si>
  <si>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</si>
  <si>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</si>
  <si>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</si>
  <si>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</si>
  <si>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</si>
  <si>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</si>
  <si>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</si>
  <si>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</si>
  <si>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</si>
  <si>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</si>
  <si>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</si>
  <si>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</si>
  <si>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</si>
  <si>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</si>
  <si>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</si>
  <si>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</si>
  <si>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</si>
  <si>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</si>
  <si>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</si>
  <si>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</si>
  <si>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</si>
  <si>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</si>
  <si>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</si>
  <si>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</si>
  <si>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</si>
  <si>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</si>
  <si>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</si>
  <si>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</si>
  <si>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</si>
  <si>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</si>
  <si>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</si>
  <si>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</si>
  <si>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</si>
  <si>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</si>
  <si>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</si>
  <si>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</si>
  <si>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</si>
  <si>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</si>
  <si>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</si>
  <si>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</si>
  <si>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</si>
  <si>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</si>
  <si>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</si>
  <si>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</si>
  <si>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</si>
  <si>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</si>
  <si>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</si>
  <si>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</si>
  <si>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</si>
  <si>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</si>
  <si>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</si>
  <si>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</si>
  <si>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</si>
  <si>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</si>
  <si>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</si>
  <si>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</si>
  <si>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</si>
  <si>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</si>
  <si>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</si>
  <si>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</si>
  <si>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</si>
  <si>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</si>
  <si>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</si>
  <si>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</si>
  <si>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</si>
  <si>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</si>
  <si>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</si>
  <si>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</si>
  <si>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</si>
  <si>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</si>
  <si>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</si>
  <si>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</si>
  <si>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</si>
  <si>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</si>
  <si>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</si>
  <si>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</si>
  <si>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</si>
  <si>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</si>
  <si>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</si>
  <si>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</si>
  <si>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</si>
  <si>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</si>
  <si>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</si>
  <si>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</si>
  <si>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</si>
  <si>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</si>
  <si>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</si>
  <si>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</si>
  <si>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</si>
  <si>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</si>
  <si>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</si>
  <si>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</si>
  <si>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</si>
  <si>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</si>
  <si>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</si>
  <si>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</si>
  <si>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</si>
  <si>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</si>
  <si>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</si>
  <si>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</si>
  <si>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</si>
  <si>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</si>
  <si>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</si>
  <si>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</si>
  <si>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</si>
  <si>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</si>
  <si>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</si>
  <si>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</si>
  <si>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</si>
  <si>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</si>
  <si>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</si>
  <si>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</si>
  <si>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</si>
  <si>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</si>
  <si>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</si>
  <si>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</si>
  <si>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</si>
  <si>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</si>
  <si>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</si>
  <si>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</si>
  <si>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</si>
  <si>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</si>
  <si>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</si>
  <si>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</si>
  <si>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</si>
  <si>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</si>
  <si>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</si>
  <si>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</si>
  <si>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</si>
  <si>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</si>
  <si>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</si>
  <si>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</si>
  <si>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</si>
  <si>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</si>
  <si>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</si>
  <si>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</si>
  <si>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</si>
  <si>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</si>
  <si>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</si>
  <si>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</si>
  <si>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</si>
  <si>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</si>
  <si>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</si>
  <si>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</si>
  <si>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</si>
  <si>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</si>
  <si>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</si>
  <si>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</si>
  <si>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</si>
  <si>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</si>
  <si>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</si>
  <si>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</si>
  <si>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</si>
  <si>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</si>
  <si>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</si>
  <si>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</si>
  <si>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</si>
  <si>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</si>
  <si>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</si>
  <si>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</si>
  <si>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</si>
  <si>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</si>
  <si>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</si>
  <si>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</si>
  <si>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</si>
  <si>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</si>
  <si>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</si>
  <si>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</si>
  <si>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</si>
  <si>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</si>
  <si>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</si>
  <si>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</si>
  <si>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</si>
  <si>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</si>
  <si>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</si>
  <si>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</si>
  <si>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</si>
  <si>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</si>
  <si>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</si>
  <si>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</si>
  <si>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</si>
  <si>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</si>
  <si>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</si>
  <si>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</si>
  <si>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</si>
  <si>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</si>
  <si>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</si>
  <si>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</si>
  <si>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</si>
  <si>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</si>
  <si>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</si>
  <si>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</si>
  <si>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</si>
  <si>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</si>
  <si>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</si>
  <si>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</si>
  <si>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</si>
  <si>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</si>
  <si>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</si>
  <si>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</si>
  <si>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</si>
  <si>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</si>
  <si>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</si>
  <si>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</si>
  <si>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</si>
  <si>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</si>
  <si>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</si>
  <si>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</si>
  <si>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</si>
  <si>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</si>
  <si>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</si>
  <si>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</si>
  <si>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</si>
  <si>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</si>
  <si>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</si>
  <si>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</si>
  <si>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</si>
  <si>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</si>
  <si>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</si>
  <si>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</si>
  <si>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</si>
  <si>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</si>
  <si>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</si>
  <si>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</si>
  <si>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</si>
  <si>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</si>
  <si>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</si>
  <si>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</si>
  <si>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</si>
  <si>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</si>
  <si>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</si>
  <si>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</si>
  <si>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</si>
  <si>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</si>
  <si>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</si>
  <si>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</si>
  <si>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</si>
  <si>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</si>
  <si>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</si>
  <si>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</si>
  <si>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</si>
  <si>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</si>
  <si>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</si>
  <si>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</si>
  <si>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</si>
  <si>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</si>
  <si>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</si>
  <si>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</si>
  <si>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</si>
  <si>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</si>
  <si>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</si>
  <si>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</si>
  <si>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</si>
  <si>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</si>
  <si>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</si>
  <si>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</si>
  <si>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</si>
  <si>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</si>
  <si>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</si>
  <si>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</si>
  <si>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</si>
  <si>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</si>
  <si>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</si>
  <si>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</si>
  <si>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</si>
  <si>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</si>
  <si>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</si>
  <si>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</si>
  <si>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</si>
  <si>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</si>
  <si>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</si>
  <si>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</si>
  <si>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</si>
  <si>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</si>
  <si>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</si>
  <si>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</si>
  <si>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</si>
  <si>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</si>
  <si>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</si>
  <si>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</si>
  <si>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</si>
  <si>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</si>
  <si>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</si>
  <si>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</si>
  <si>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</si>
  <si>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</si>
  <si>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</si>
  <si>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</si>
  <si>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</si>
  <si>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</si>
  <si>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</si>
  <si>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</si>
  <si>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</si>
  <si>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</si>
  <si>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</si>
  <si>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</si>
  <si>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</si>
  <si>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</si>
  <si>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</si>
  <si>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</si>
  <si>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</si>
  <si>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</si>
  <si>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</si>
  <si>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</si>
  <si>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</si>
  <si>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</si>
  <si>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</si>
  <si>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</si>
  <si>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</si>
  <si>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</si>
  <si>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</si>
  <si>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</si>
  <si>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</si>
  <si>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</si>
  <si>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</si>
  <si>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</si>
  <si>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</si>
  <si>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</si>
  <si>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</si>
  <si>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</si>
  <si>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</si>
  <si>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</si>
  <si>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</si>
  <si>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</si>
  <si>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</si>
  <si>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</si>
  <si>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</si>
  <si>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</si>
  <si>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</si>
  <si>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</si>
  <si>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</si>
  <si>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</si>
  <si>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</si>
  <si>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</si>
  <si>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</si>
  <si>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</si>
  <si>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</si>
  <si>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</si>
  <si>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</si>
  <si>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</si>
  <si>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</si>
  <si>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</si>
  <si>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</si>
  <si>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</si>
  <si>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</si>
  <si>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</si>
  <si>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</si>
  <si>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</si>
  <si>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</si>
  <si>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</si>
  <si>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</si>
  <si>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</si>
  <si>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</si>
  <si>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</si>
  <si>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</si>
  <si>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</si>
  <si>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</si>
  <si>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</si>
  <si>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</si>
  <si>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</si>
  <si>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</si>
  <si>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</si>
  <si>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</si>
  <si>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</si>
  <si>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</si>
  <si>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</si>
  <si>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</si>
  <si>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</si>
  <si>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</si>
  <si>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</si>
  <si>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</si>
  <si>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</si>
  <si>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</si>
  <si>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</si>
  <si>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</si>
  <si>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</si>
  <si>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</si>
  <si>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</si>
  <si>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</si>
  <si>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</si>
  <si>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</si>
  <si>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</si>
  <si>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</si>
  <si>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</si>
  <si>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</si>
  <si>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</si>
  <si>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</si>
  <si>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</si>
  <si>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</si>
  <si>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</si>
  <si>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</si>
  <si>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</si>
  <si>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</si>
  <si>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</si>
  <si>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</si>
  <si>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</si>
  <si>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</si>
  <si>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</si>
  <si>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</si>
  <si>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</si>
  <si>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</si>
  <si>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</si>
  <si>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</si>
  <si>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</si>
  <si>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</si>
  <si>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</si>
  <si>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</si>
  <si>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</si>
  <si>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</si>
  <si>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</si>
  <si>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</si>
  <si>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</si>
  <si>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</si>
  <si>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</si>
  <si>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</si>
  <si>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</si>
  <si>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</si>
  <si>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</si>
  <si>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</si>
  <si>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</si>
  <si>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</si>
  <si>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</si>
  <si>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</si>
  <si>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</si>
  <si>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</si>
  <si>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</si>
  <si>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</si>
  <si>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</si>
  <si>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</si>
  <si>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</si>
  <si>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</si>
  <si>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</si>
  <si>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</si>
  <si>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</si>
  <si>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</si>
  <si>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</si>
  <si>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</si>
  <si>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</si>
  <si>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</si>
  <si>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</si>
  <si>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</si>
  <si>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</si>
  <si>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</si>
  <si>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</si>
  <si>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</si>
  <si>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</si>
  <si>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</si>
  <si>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</si>
  <si>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</si>
  <si>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</si>
  <si>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</si>
  <si>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</si>
  <si>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</si>
  <si>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</si>
  <si>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</si>
  <si>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</si>
  <si>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</si>
  <si>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</si>
  <si>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</si>
  <si>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</si>
  <si>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</si>
  <si>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</si>
  <si>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</si>
  <si>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</si>
  <si>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</si>
  <si>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</si>
  <si>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</si>
  <si>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</si>
  <si>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</si>
  <si>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</si>
  <si>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</si>
  <si>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</si>
  <si>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</si>
  <si>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</si>
  <si>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</si>
  <si>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</si>
  <si>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</si>
  <si>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</si>
  <si>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</si>
  <si>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</si>
  <si>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</si>
  <si>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</si>
  <si>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</si>
  <si>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</si>
  <si>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</si>
  <si>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</si>
  <si>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</si>
  <si>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</si>
  <si>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</si>
  <si>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</si>
  <si>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</si>
  <si>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</si>
  <si>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</si>
  <si>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</si>
  <si>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</si>
  <si>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</si>
  <si>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</si>
  <si>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</si>
  <si>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</si>
  <si>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</si>
  <si>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</si>
  <si>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</si>
  <si>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</si>
  <si>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</si>
  <si>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</si>
  <si>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</si>
  <si>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</si>
  <si>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</si>
  <si>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</si>
  <si>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</si>
  <si>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</si>
  <si>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</si>
  <si>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</si>
  <si>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</si>
  <si>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</si>
  <si>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</si>
  <si>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</si>
  <si>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</si>
  <si>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</si>
  <si>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</si>
  <si>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</si>
  <si>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</si>
  <si>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</si>
  <si>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</si>
  <si>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</si>
  <si>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</si>
  <si>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</si>
  <si>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</si>
  <si>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</si>
  <si>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</si>
  <si>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</si>
  <si>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</si>
  <si>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</si>
  <si>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</si>
  <si>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</si>
  <si>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</si>
  <si>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</si>
  <si>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</si>
  <si>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</si>
  <si>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</si>
  <si>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</si>
  <si>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</si>
  <si>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</si>
  <si>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</si>
  <si>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</si>
  <si>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</si>
  <si>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</si>
  <si>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</si>
  <si>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</si>
  <si>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</si>
  <si>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</si>
  <si>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</si>
  <si>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</si>
  <si>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</si>
  <si>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</si>
  <si>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</si>
  <si>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</si>
  <si>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</si>
  <si>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</si>
  <si>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</si>
  <si>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</si>
  <si>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</si>
  <si>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</si>
  <si>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</si>
  <si>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</si>
  <si>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</si>
  <si>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</si>
  <si>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</si>
  <si>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</si>
  <si>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</si>
  <si>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</si>
  <si>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</si>
  <si>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</si>
  <si>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</si>
  <si>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</si>
  <si>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</si>
  <si>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</si>
  <si>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</si>
  <si>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</si>
  <si>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</si>
  <si>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</si>
  <si>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</si>
  <si>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</si>
  <si>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</si>
  <si>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</si>
  <si>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</si>
  <si>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</si>
  <si>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</si>
  <si>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</si>
  <si>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</si>
  <si>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</si>
  <si>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</si>
  <si>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</si>
  <si>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</si>
  <si>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</si>
  <si>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</si>
  <si>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</si>
  <si>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</si>
  <si>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</si>
  <si>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</si>
  <si>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</si>
  <si>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</si>
  <si>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</si>
  <si>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</si>
  <si>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</si>
  <si>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</si>
  <si>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</si>
  <si>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</si>
  <si>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</si>
  <si>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</si>
  <si>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</si>
  <si>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</si>
  <si>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</si>
  <si>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</si>
  <si>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</si>
  <si>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</si>
  <si>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</si>
  <si>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</si>
  <si>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</si>
  <si>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</si>
  <si>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</si>
  <si>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</si>
  <si>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</si>
  <si>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</si>
  <si>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</si>
  <si>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</si>
  <si>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</si>
  <si>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</si>
  <si>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</si>
  <si>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</si>
  <si>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</si>
  <si>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</si>
  <si>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</si>
  <si>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</si>
  <si>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</si>
  <si>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</si>
  <si>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</si>
  <si>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</si>
  <si>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</si>
  <si>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</si>
  <si>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</si>
  <si>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</si>
  <si>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</si>
  <si>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</si>
  <si>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</si>
  <si>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</si>
  <si>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</si>
  <si>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</si>
  <si>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</si>
  <si>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</si>
  <si>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</si>
  <si>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</si>
  <si>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</si>
  <si>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</si>
  <si>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</si>
  <si>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</si>
  <si>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</si>
  <si>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</si>
  <si>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</si>
  <si>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</si>
  <si>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</si>
  <si>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</si>
  <si>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</si>
  <si>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</si>
  <si>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</si>
  <si>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</si>
  <si>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</si>
  <si>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</si>
  <si>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</si>
  <si>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</si>
  <si>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</si>
  <si>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</si>
  <si>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</si>
  <si>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</si>
  <si>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</si>
  <si>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</si>
  <si>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</si>
  <si>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</si>
  <si>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</si>
  <si>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</si>
  <si>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</si>
  <si>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</si>
  <si>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</si>
  <si>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</si>
  <si>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</si>
  <si>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</si>
  <si>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</si>
  <si>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</si>
  <si>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</si>
  <si>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</si>
  <si>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</si>
  <si>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</si>
  <si>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</si>
  <si>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</si>
  <si>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</si>
  <si>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</si>
  <si>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</si>
  <si>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</si>
  <si>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</si>
  <si>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</si>
  <si>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</si>
  <si>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</si>
  <si>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</si>
  <si>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</si>
  <si>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</si>
  <si>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</si>
  <si>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</si>
  <si>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</si>
  <si>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</si>
  <si>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</si>
  <si>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</si>
  <si>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</si>
  <si>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</si>
  <si>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</si>
  <si>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</si>
  <si>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</si>
  <si>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</si>
  <si>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</si>
  <si>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</si>
  <si>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</si>
  <si>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</si>
  <si>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</si>
  <si>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</si>
  <si>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</si>
  <si>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</si>
  <si>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</si>
  <si>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</si>
  <si>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</si>
  <si>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</si>
  <si>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</si>
  <si>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</si>
  <si>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</si>
  <si>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</si>
  <si>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</si>
  <si>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</si>
  <si>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</si>
  <si>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</si>
  <si>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</si>
  <si>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</si>
  <si>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</si>
  <si>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</si>
  <si>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</si>
  <si>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</si>
  <si>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</si>
  <si>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</si>
  <si>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</si>
  <si>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</si>
  <si>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</si>
  <si>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</si>
  <si>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</si>
  <si>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</si>
  <si>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</si>
  <si>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</si>
  <si>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</si>
  <si>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</si>
  <si>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</si>
  <si>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</si>
  <si>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</si>
  <si>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</si>
  <si>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</si>
  <si>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</si>
  <si>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</si>
  <si>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</si>
  <si>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</si>
  <si>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</si>
  <si>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</si>
  <si>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</si>
  <si>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</si>
  <si>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</si>
  <si>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</si>
  <si>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</si>
  <si>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</si>
  <si>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</si>
  <si>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</si>
  <si>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</si>
  <si>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</si>
  <si>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</si>
  <si>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</si>
  <si>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</si>
  <si>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</si>
  <si>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</si>
  <si>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</si>
  <si>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</si>
  <si>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</si>
  <si>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</si>
  <si>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</si>
  <si>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</si>
  <si>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</si>
  <si>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</si>
  <si>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</si>
  <si>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</si>
  <si>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</si>
  <si>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</si>
  <si>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</si>
  <si>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</si>
  <si>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</si>
  <si>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</si>
  <si>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</si>
  <si>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</si>
  <si>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</si>
  <si>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</si>
  <si>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</si>
  <si>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</si>
  <si>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</si>
  <si>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</si>
  <si>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</si>
  <si>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</si>
  <si>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</si>
  <si>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</si>
  <si>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</si>
  <si>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</si>
  <si>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</si>
  <si>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</si>
  <si>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</si>
  <si>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</si>
  <si>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</si>
  <si>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</si>
  <si>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</si>
  <si>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</si>
  <si>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</si>
  <si>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</si>
  <si>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</si>
  <si>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</si>
  <si>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</si>
  <si>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</si>
  <si>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</si>
  <si>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</si>
  <si>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</si>
  <si>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</si>
  <si>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</si>
  <si>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</si>
  <si>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</si>
  <si>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</si>
  <si>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</si>
  <si>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</si>
  <si>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</si>
  <si>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</si>
  <si>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</si>
  <si>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</si>
  <si>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</si>
  <si>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</si>
  <si>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</si>
  <si>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</si>
  <si>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</si>
  <si>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</si>
  <si>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</si>
  <si>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</si>
  <si>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</si>
  <si>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</si>
  <si>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</si>
  <si>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</si>
  <si>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</si>
  <si>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</si>
  <si>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</si>
  <si>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</si>
  <si>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</si>
  <si>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</si>
  <si>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</si>
  <si>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</si>
  <si>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</si>
  <si>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</si>
  <si>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</si>
  <si>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</si>
  <si>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</si>
  <si>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</si>
  <si>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</si>
  <si>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</si>
  <si>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</si>
  <si>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</si>
  <si>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</si>
  <si>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</si>
  <si>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</si>
  <si>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</si>
  <si>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</si>
  <si>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</si>
  <si>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</si>
  <si>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</si>
  <si>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</si>
  <si>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</si>
  <si>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</si>
  <si>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</si>
  <si>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</si>
  <si>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</si>
  <si>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</si>
  <si>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</si>
  <si>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</si>
  <si>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</si>
  <si>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</si>
  <si>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</si>
  <si>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</si>
  <si>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</si>
  <si>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</si>
  <si>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</si>
  <si>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</si>
  <si>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</si>
  <si>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</si>
  <si>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</si>
  <si>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</si>
  <si>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</si>
  <si>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</si>
  <si>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</si>
  <si>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</si>
  <si>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</si>
  <si>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</si>
  <si>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</si>
  <si>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</si>
  <si>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</si>
  <si>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</si>
  <si>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</si>
  <si>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</si>
  <si>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</si>
  <si>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</si>
  <si>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</si>
  <si>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</si>
  <si>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</si>
  <si>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</si>
  <si>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</si>
  <si>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</si>
  <si>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</si>
  <si>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</si>
  <si>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</si>
  <si>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</si>
  <si>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</si>
  <si>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</si>
  <si>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</si>
  <si>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</si>
  <si>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</si>
  <si>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</si>
  <si>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</si>
  <si>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</si>
  <si>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</si>
  <si>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</si>
  <si>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</si>
  <si>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</si>
  <si>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</si>
  <si>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</si>
  <si>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</si>
  <si>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</si>
  <si>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</si>
  <si>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</si>
  <si>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</si>
  <si>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</si>
  <si>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</si>
  <si>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</si>
  <si>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</si>
  <si>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</si>
  <si>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</si>
  <si>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</si>
  <si>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</si>
  <si>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</si>
  <si>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</si>
  <si>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</si>
  <si>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</si>
  <si>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</si>
  <si>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</si>
  <si>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</si>
  <si>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</si>
  <si>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</si>
  <si>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</si>
  <si>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</si>
  <si>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</si>
  <si>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</si>
  <si>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</si>
  <si>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</si>
  <si>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</si>
  <si>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</si>
  <si>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</si>
  <si>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</si>
  <si>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</si>
  <si>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</si>
  <si>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</si>
  <si>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</si>
  <si>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</si>
  <si>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</si>
  <si>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</si>
  <si>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</si>
  <si>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</si>
  <si>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</si>
  <si>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</si>
  <si>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</si>
  <si>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</si>
  <si>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</si>
  <si>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</si>
  <si>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</si>
  <si>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</si>
  <si>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</si>
  <si>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</si>
  <si>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</si>
  <si>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</si>
  <si>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</si>
  <si>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</si>
  <si>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</si>
  <si>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</si>
  <si>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</si>
  <si>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</si>
  <si>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</si>
  <si>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</si>
  <si>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</si>
  <si>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</si>
  <si>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</si>
  <si>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</si>
  <si>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</si>
  <si>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</si>
  <si>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</si>
  <si>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</si>
  <si>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</si>
  <si>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</si>
  <si>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</si>
  <si>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</si>
  <si>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</si>
  <si>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</si>
  <si>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</si>
  <si>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</si>
  <si>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</si>
  <si>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</si>
  <si>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</si>
  <si>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</si>
  <si>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</si>
  <si>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</si>
  <si>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</si>
  <si>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</si>
  <si>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</si>
  <si>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</si>
  <si>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</si>
  <si>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</si>
  <si>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</si>
  <si>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</si>
  <si>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</si>
  <si>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</si>
  <si>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</si>
  <si>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</si>
  <si>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</si>
  <si>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</si>
  <si>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</si>
  <si>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</si>
  <si>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</si>
  <si>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</si>
  <si>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</si>
  <si>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</si>
  <si>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</si>
  <si>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</si>
  <si>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</si>
  <si>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</si>
  <si>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</si>
  <si>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</si>
  <si>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</si>
  <si>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</si>
  <si>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</si>
  <si>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</si>
  <si>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</si>
  <si>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</si>
  <si>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</si>
  <si>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</si>
  <si>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</si>
  <si>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</si>
  <si>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</si>
  <si>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</si>
  <si>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</si>
  <si>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</si>
  <si>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</si>
  <si>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</si>
  <si>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</si>
  <si>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</si>
  <si>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</si>
  <si>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</si>
  <si>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</si>
  <si>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</si>
  <si>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</si>
  <si>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</si>
  <si>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</si>
  <si>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</si>
  <si>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</si>
  <si>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</si>
  <si>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</si>
  <si>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</si>
  <si>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</si>
  <si>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</si>
  <si>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</si>
  <si>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</si>
  <si>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</si>
  <si>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</si>
  <si>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</si>
  <si>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</si>
  <si>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</si>
  <si>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</si>
  <si>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</si>
  <si>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</si>
  <si>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</si>
  <si>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</si>
  <si>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</si>
  <si>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</si>
  <si>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</si>
  <si>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</si>
  <si>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</si>
  <si>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</si>
  <si>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</si>
  <si>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</si>
  <si>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</si>
  <si>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</si>
  <si>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</si>
  <si>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</si>
  <si>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</si>
  <si>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</si>
  <si>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</si>
  <si>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</si>
  <si>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</si>
  <si>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</si>
  <si>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</si>
  <si>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</si>
  <si>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</si>
  <si>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</si>
  <si>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</si>
  <si>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</si>
  <si>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</si>
  <si>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</si>
  <si>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</si>
  <si>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</si>
  <si>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</si>
  <si>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</si>
  <si>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</si>
  <si>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</si>
  <si>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</si>
  <si>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</si>
  <si>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</si>
  <si>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</si>
  <si>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</si>
  <si>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</si>
  <si>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</si>
  <si>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</si>
  <si>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</si>
  <si>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</si>
  <si>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</si>
  <si>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</si>
  <si>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</si>
  <si>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</si>
  <si>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</si>
  <si>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</si>
  <si>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</si>
  <si>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</si>
  <si>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</si>
  <si>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</si>
  <si>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</si>
  <si>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</si>
  <si>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</si>
  <si>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</si>
  <si>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</si>
  <si>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</si>
  <si>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</si>
  <si>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</si>
  <si>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</si>
  <si>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</si>
  <si>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</si>
  <si>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</si>
  <si>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</si>
  <si>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</si>
  <si>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</si>
  <si>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</si>
  <si>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</si>
  <si>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</si>
  <si>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</si>
  <si>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</si>
  <si>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</si>
  <si>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</si>
  <si>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</si>
  <si>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</si>
  <si>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</si>
  <si>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</si>
  <si>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</si>
  <si>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</si>
  <si>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</si>
  <si>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</si>
  <si>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</si>
  <si>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</si>
  <si>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</si>
  <si>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</si>
  <si>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</si>
  <si>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</si>
  <si>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</si>
  <si>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</si>
  <si>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</si>
  <si>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</si>
  <si>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</si>
  <si>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</si>
  <si>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</si>
  <si>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</si>
  <si>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</si>
  <si>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</si>
  <si>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</si>
  <si>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</si>
  <si>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</si>
  <si>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</si>
  <si>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</si>
  <si>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</si>
  <si>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</si>
  <si>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</si>
  <si>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</si>
  <si>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</si>
  <si>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</si>
  <si>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</si>
  <si>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</si>
  <si>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</si>
  <si>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</si>
  <si>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</si>
  <si>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</si>
  <si>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</si>
  <si>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</si>
  <si>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</si>
  <si>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</si>
  <si>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</si>
  <si>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</si>
  <si>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</si>
  <si>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</si>
  <si>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</si>
  <si>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</si>
  <si>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</si>
  <si>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</si>
  <si>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</si>
  <si>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</si>
  <si>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</si>
  <si>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</si>
  <si>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</si>
  <si>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</si>
  <si>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</si>
  <si>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</si>
  <si>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</si>
  <si>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</si>
  <si>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</si>
  <si>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</si>
  <si>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</si>
  <si>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</si>
  <si>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</si>
  <si>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</si>
  <si>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</si>
  <si>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</si>
  <si>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</si>
  <si>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</si>
  <si>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</si>
  <si>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</si>
  <si>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</si>
  <si>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</si>
  <si>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</si>
  <si>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</si>
  <si>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</si>
  <si>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</si>
  <si>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</si>
  <si>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</si>
  <si>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</si>
  <si>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</si>
  <si>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</si>
  <si>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</si>
  <si>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</si>
  <si>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</si>
  <si>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</si>
  <si>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</si>
  <si>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</si>
  <si>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</si>
  <si>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</si>
  <si>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</si>
  <si>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</si>
  <si>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</si>
  <si>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</si>
  <si>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</si>
  <si>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</si>
  <si>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</si>
  <si>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</si>
  <si>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</si>
  <si>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</si>
  <si>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</si>
  <si>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</si>
  <si>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</si>
  <si>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</si>
  <si>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</si>
  <si>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</si>
  <si>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</si>
  <si>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</si>
  <si>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</si>
  <si>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</si>
  <si>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</si>
  <si>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</si>
  <si>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</si>
  <si>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</si>
  <si>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</si>
  <si>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</si>
  <si>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</si>
  <si>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</si>
  <si>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</si>
  <si>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</si>
  <si>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</si>
  <si>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</si>
  <si>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</si>
  <si>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</si>
  <si>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</si>
  <si>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</si>
  <si>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</si>
  <si>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</si>
  <si>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</si>
  <si>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</si>
  <si>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</si>
  <si>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</si>
  <si>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</si>
  <si>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</si>
  <si>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</si>
  <si>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</si>
  <si>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</si>
  <si>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</si>
  <si>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</si>
  <si>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</si>
  <si>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</si>
  <si>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</si>
  <si>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</si>
  <si>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</si>
  <si>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</si>
  <si>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</si>
  <si>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</si>
  <si>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</si>
  <si>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</si>
  <si>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</si>
  <si>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</si>
  <si>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</si>
  <si>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</si>
  <si>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</si>
  <si>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</si>
  <si>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</si>
  <si>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</si>
  <si>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</si>
  <si>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</si>
  <si>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</si>
  <si>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</si>
  <si>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</si>
  <si>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</si>
  <si>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</si>
  <si>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</si>
  <si>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</si>
  <si>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</si>
  <si>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</si>
  <si>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</si>
  <si>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</si>
  <si>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</si>
  <si>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</si>
  <si>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</si>
  <si>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</si>
  <si>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</si>
  <si>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</si>
  <si>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</si>
  <si>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</si>
  <si>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</si>
  <si>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</si>
  <si>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</si>
  <si>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</si>
  <si>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</si>
  <si>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</si>
  <si>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</si>
  <si>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</si>
  <si>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</si>
  <si>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</si>
  <si>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</si>
  <si>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</si>
  <si>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</si>
  <si>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</si>
  <si>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</si>
  <si>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</si>
  <si>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</si>
  <si>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</si>
  <si>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</si>
  <si>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</si>
  <si>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</si>
  <si>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</si>
  <si>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</si>
  <si>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</si>
  <si>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</si>
  <si>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</si>
  <si>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</si>
  <si>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</si>
  <si>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</si>
  <si>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</si>
  <si>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</si>
  <si>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</si>
  <si>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</si>
  <si>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</si>
  <si>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</si>
  <si>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</si>
  <si>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</si>
  <si>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</si>
  <si>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</si>
  <si>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</si>
  <si>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</si>
  <si>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</si>
  <si>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</si>
  <si>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</si>
  <si>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</si>
  <si>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</si>
  <si>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</si>
  <si>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</si>
  <si>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</si>
  <si>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</si>
  <si>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</si>
  <si>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</si>
  <si>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</si>
  <si>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</si>
  <si>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</si>
  <si>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</si>
  <si>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</si>
  <si>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</si>
  <si>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</si>
  <si>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</si>
  <si>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</si>
  <si>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</si>
  <si>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</si>
  <si>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</si>
  <si>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</si>
  <si>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</si>
  <si>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</si>
  <si>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</si>
  <si>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</si>
  <si>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</si>
  <si>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</si>
  <si>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</si>
  <si>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</si>
  <si>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</si>
  <si>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</si>
  <si>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</si>
  <si>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</si>
  <si>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</si>
  <si>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</si>
  <si>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</si>
  <si>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</si>
  <si>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</si>
  <si>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</si>
  <si>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</si>
  <si>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</si>
  <si>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</si>
  <si>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</si>
  <si>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</si>
  <si>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</si>
  <si>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</si>
  <si>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</si>
  <si>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</si>
  <si>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</si>
  <si>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</si>
  <si>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</si>
  <si>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</si>
  <si>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</si>
  <si>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</si>
  <si>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</si>
  <si>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</si>
  <si>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</si>
  <si>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</si>
  <si>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</si>
  <si>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</si>
  <si>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</si>
  <si>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</si>
  <si>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</si>
  <si>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</si>
  <si>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</si>
  <si>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</si>
  <si>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</si>
  <si>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</si>
  <si>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</si>
  <si>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</si>
  <si>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</si>
  <si>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</si>
  <si>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</si>
  <si>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</si>
  <si>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</si>
  <si>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</si>
  <si>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</si>
  <si>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</si>
  <si>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</si>
  <si>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</si>
  <si>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</si>
  <si>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</si>
  <si>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</si>
  <si>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</si>
  <si>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</si>
  <si>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</si>
  <si>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</si>
  <si>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</si>
  <si>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</si>
  <si>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</si>
  <si>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</si>
  <si>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</si>
  <si>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</si>
  <si>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</si>
  <si>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</si>
  <si>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</si>
  <si>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</si>
  <si>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</si>
  <si>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</si>
  <si>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</si>
  <si>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</si>
  <si>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</si>
  <si>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</si>
  <si>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</si>
  <si>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</si>
  <si>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</si>
  <si>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</si>
  <si>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</si>
  <si>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</si>
  <si>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</si>
  <si>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</si>
  <si>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</si>
  <si>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</si>
  <si>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</si>
  <si>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</si>
  <si>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</si>
  <si>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</si>
  <si>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</si>
  <si>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</si>
  <si>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</si>
  <si>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</si>
  <si>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</si>
  <si>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</si>
  <si>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</si>
  <si>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</si>
  <si>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</si>
  <si>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</si>
  <si>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</si>
  <si>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</si>
  <si>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</si>
  <si>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</si>
  <si>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</si>
  <si>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</si>
  <si>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</si>
  <si>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</si>
  <si>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</si>
  <si>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</si>
  <si>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</si>
  <si>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</si>
  <si>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</si>
  <si>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</si>
  <si>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</si>
  <si>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</si>
  <si>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</si>
  <si>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</si>
  <si>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</si>
  <si>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</si>
  <si>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</si>
  <si>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</si>
  <si>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</si>
  <si>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</si>
  <si>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</si>
  <si>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</si>
  <si>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</si>
  <si>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</si>
  <si>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</si>
  <si>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</si>
  <si>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</si>
  <si>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</si>
  <si>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</si>
  <si>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</si>
  <si>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</si>
  <si>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</si>
  <si>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</si>
  <si>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</si>
  <si>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</si>
  <si>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</si>
  <si>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</si>
  <si>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</si>
  <si>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</si>
  <si>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</si>
  <si>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</si>
  <si>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</si>
  <si>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</si>
  <si>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</si>
  <si>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</si>
  <si>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</si>
  <si>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</si>
  <si>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</si>
  <si>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</si>
  <si>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</si>
  <si>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</si>
  <si>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</si>
  <si>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</si>
  <si>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</si>
  <si>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</si>
  <si>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</si>
  <si>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</si>
  <si>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</si>
  <si>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</si>
  <si>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</si>
  <si>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</si>
  <si>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</si>
  <si>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</si>
  <si>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</si>
  <si>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</si>
  <si>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</si>
  <si>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</si>
  <si>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</si>
  <si>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</si>
  <si>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</si>
  <si>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</si>
  <si>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</si>
  <si>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</si>
  <si>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</si>
  <si>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</si>
  <si>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</si>
  <si>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</si>
  <si>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</si>
  <si>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</si>
  <si>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</si>
  <si>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</si>
  <si>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</si>
  <si>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</si>
  <si>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</si>
  <si>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</si>
  <si>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</si>
  <si>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</si>
  <si>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</si>
  <si>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</si>
  <si>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</si>
  <si>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</si>
  <si>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</si>
  <si>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</si>
  <si>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</si>
  <si>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</si>
  <si>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</si>
  <si>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</si>
  <si>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</si>
  <si>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</si>
  <si>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</si>
  <si>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</si>
  <si>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</si>
  <si>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</si>
  <si>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</si>
  <si>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</si>
  <si>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</si>
  <si>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</si>
  <si>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</si>
  <si>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</si>
  <si>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</si>
  <si>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</si>
  <si>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</si>
  <si>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</si>
  <si>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</si>
  <si>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</si>
  <si>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</si>
  <si>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</si>
  <si>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</si>
  <si>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</si>
  <si>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</si>
  <si>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</si>
  <si>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</si>
  <si>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</si>
  <si>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</si>
  <si>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</si>
  <si>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</si>
  <si>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</si>
  <si>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</si>
  <si>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</si>
  <si>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</si>
  <si>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</si>
  <si>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</si>
  <si>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</si>
  <si>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</si>
  <si>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</si>
  <si>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</si>
  <si>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</si>
  <si>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</si>
  <si>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</si>
  <si>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</si>
  <si>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</si>
  <si>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</si>
  <si>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</si>
  <si>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</si>
  <si>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</si>
  <si>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</si>
  <si>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</si>
  <si>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</si>
  <si>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</si>
  <si>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</si>
  <si>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</si>
  <si>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</si>
  <si>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</si>
  <si>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</si>
  <si>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</si>
  <si>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</si>
  <si>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</si>
  <si>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</si>
  <si>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</si>
  <si>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</si>
  <si>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</si>
  <si>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</si>
  <si>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</si>
  <si>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</si>
  <si>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</si>
  <si>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</si>
  <si>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</si>
  <si>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</si>
  <si>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</si>
  <si>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</si>
  <si>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</si>
  <si>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</si>
  <si>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</si>
  <si>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</si>
  <si>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</si>
  <si>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</si>
  <si>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</si>
  <si>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</si>
  <si>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</si>
  <si>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</si>
  <si>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</si>
  <si>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</si>
  <si>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</si>
  <si>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</si>
  <si>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</si>
  <si>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</si>
  <si>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</si>
  <si>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</si>
  <si>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</si>
  <si>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</si>
  <si>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</si>
  <si>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</si>
  <si>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</si>
  <si>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</si>
  <si>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</si>
  <si>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</si>
  <si>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</si>
  <si>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</si>
  <si>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</si>
  <si>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</si>
  <si>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</si>
  <si>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</si>
  <si>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</si>
  <si>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</si>
  <si>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</si>
  <si>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</si>
  <si>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</si>
  <si>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</si>
  <si>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</si>
  <si>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</si>
  <si>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</si>
  <si>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</si>
  <si>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</si>
  <si>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</si>
  <si>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</si>
  <si>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</si>
  <si>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</si>
  <si>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</si>
  <si>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</si>
  <si>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</si>
  <si>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</si>
  <si>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</si>
  <si>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</si>
  <si>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</si>
  <si>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</si>
  <si>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</si>
  <si>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</si>
  <si>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</si>
  <si>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</si>
  <si>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</si>
  <si>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</si>
  <si>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</si>
  <si>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</si>
  <si>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</si>
  <si>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</si>
  <si>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</si>
  <si>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</si>
  <si>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</si>
  <si>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</si>
  <si>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</si>
  <si>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</si>
  <si>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</si>
  <si>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</si>
  <si>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</si>
  <si>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</si>
  <si>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</si>
  <si>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</si>
  <si>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</si>
  <si>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</si>
  <si>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</si>
  <si>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</si>
  <si>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</si>
  <si>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</si>
  <si>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</si>
  <si>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</si>
  <si>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</si>
  <si>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</si>
  <si>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</si>
  <si>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</si>
  <si>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</si>
  <si>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</si>
  <si>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</si>
  <si>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</si>
  <si>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</si>
  <si>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</si>
  <si>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</si>
  <si>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</si>
  <si>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</si>
  <si>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</si>
  <si>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</si>
  <si>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</si>
  <si>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</si>
  <si>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</si>
  <si>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</si>
  <si>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</si>
  <si>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</si>
  <si>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</si>
  <si>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</si>
  <si>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</si>
  <si>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</si>
  <si>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</si>
  <si>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</si>
  <si>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</si>
  <si>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</si>
  <si>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</si>
  <si>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</si>
  <si>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</si>
  <si>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</si>
  <si>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</si>
  <si>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</si>
  <si>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</si>
  <si>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</si>
  <si>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</si>
  <si>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</si>
  <si>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</si>
  <si>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</si>
  <si>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</si>
  <si>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</si>
  <si>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</si>
  <si>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</si>
  <si>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</si>
  <si>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</si>
  <si>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</si>
  <si>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</si>
  <si>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</si>
  <si>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</si>
  <si>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</si>
  <si>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</si>
  <si>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</si>
  <si>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</si>
  <si>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</si>
  <si>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</si>
  <si>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</si>
  <si>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</si>
  <si>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</si>
  <si>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</si>
  <si>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</si>
  <si>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</si>
  <si>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</si>
  <si>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</si>
  <si>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</si>
  <si>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</si>
  <si>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</si>
  <si>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</si>
  <si>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</si>
  <si>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</si>
  <si>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</si>
  <si>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</si>
  <si>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</si>
  <si>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</si>
  <si>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</si>
  <si>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</si>
  <si>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</si>
  <si>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</si>
  <si>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</si>
  <si>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</si>
  <si>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</si>
  <si>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</si>
  <si>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</si>
  <si>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</si>
  <si>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</si>
  <si>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</si>
  <si>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</si>
  <si>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</si>
  <si>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</si>
  <si>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</si>
  <si>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</si>
  <si>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</si>
  <si>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</si>
  <si>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</si>
  <si>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</si>
  <si>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</si>
  <si>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</si>
  <si>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</si>
  <si>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</si>
  <si>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</si>
  <si>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</si>
  <si>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</si>
  <si>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</si>
  <si>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</si>
  <si>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</si>
  <si>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</si>
  <si>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</si>
  <si>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</si>
  <si>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</si>
  <si>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</si>
  <si>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</si>
  <si>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</si>
  <si>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</si>
  <si>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</si>
  <si>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</si>
  <si>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</si>
  <si>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</si>
  <si>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</si>
  <si>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</si>
  <si>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</si>
  <si>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</si>
  <si>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</si>
  <si>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</si>
  <si>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</si>
  <si>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</si>
  <si>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</si>
  <si>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</si>
  <si>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</si>
  <si>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</si>
  <si>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</si>
  <si>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</si>
  <si>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</si>
  <si>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</si>
  <si>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</si>
  <si>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</si>
  <si>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</si>
  <si>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</si>
  <si>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</si>
  <si>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</si>
  <si>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</si>
  <si>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</si>
  <si>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</si>
  <si>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</si>
  <si>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</si>
  <si>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</si>
  <si>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</si>
  <si>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</si>
  <si>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</si>
  <si>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</si>
  <si>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</si>
  <si>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</si>
  <si>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</si>
  <si>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</si>
  <si>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</si>
  <si>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</si>
  <si>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</si>
  <si>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</si>
  <si>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</si>
  <si>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</si>
  <si>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</si>
  <si>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</si>
  <si>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</si>
  <si>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</si>
  <si>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</si>
  <si>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</si>
  <si>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</si>
  <si>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</si>
  <si>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</si>
  <si>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</si>
  <si>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</si>
  <si>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</si>
  <si>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</si>
  <si>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</si>
  <si>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</si>
  <si>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</si>
  <si>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</si>
  <si>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</si>
  <si>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</si>
  <si>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</si>
  <si>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</si>
  <si>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</si>
  <si>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</si>
  <si>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</si>
  <si>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</si>
  <si>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</si>
  <si>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</si>
  <si>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</si>
  <si>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</si>
  <si>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</si>
  <si>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</si>
  <si>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</si>
  <si>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</si>
  <si>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</si>
  <si>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</si>
  <si>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</si>
  <si>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</si>
  <si>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</si>
  <si>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</si>
  <si>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</si>
  <si>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</si>
  <si>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</si>
  <si>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</si>
  <si>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</si>
  <si>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</si>
  <si>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</si>
  <si>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</si>
  <si>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</si>
  <si>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</si>
  <si>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</si>
  <si>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</si>
  <si>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</si>
  <si>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</si>
  <si>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</si>
  <si>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</si>
  <si>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</si>
  <si>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</si>
  <si>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</si>
  <si>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</si>
  <si>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</si>
  <si>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</si>
  <si>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</si>
  <si>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</si>
  <si>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</si>
  <si>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</si>
  <si>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</si>
  <si>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</si>
  <si>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</si>
  <si>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</si>
  <si>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</si>
  <si>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</si>
  <si>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</si>
  <si>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</si>
  <si>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</si>
  <si>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</si>
  <si>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</si>
  <si>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</si>
  <si>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</si>
  <si>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</si>
  <si>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</si>
  <si>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</si>
  <si>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</si>
  <si>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</si>
  <si>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</si>
  <si>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</si>
  <si>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</si>
  <si>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</si>
  <si>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</si>
  <si>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</si>
  <si>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</si>
  <si>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</si>
  <si>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</si>
  <si>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</si>
  <si>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</si>
  <si>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</si>
  <si>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</si>
  <si>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</si>
  <si>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</si>
  <si>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</si>
  <si>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</si>
  <si>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</si>
  <si>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</si>
  <si>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</si>
  <si>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</si>
  <si>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</si>
  <si>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</si>
  <si>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</si>
  <si>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</si>
  <si>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</si>
  <si>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</si>
  <si>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</si>
  <si>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</si>
  <si>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</si>
  <si>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</si>
  <si>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</si>
  <si>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</si>
  <si>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</si>
  <si>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</si>
  <si>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</si>
  <si>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</si>
  <si>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</si>
  <si>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</si>
  <si>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</si>
  <si>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</si>
  <si>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</si>
  <si>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</si>
  <si>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</si>
  <si>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</si>
  <si>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</si>
  <si>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</si>
  <si>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</si>
  <si>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</si>
  <si>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</si>
  <si>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</si>
  <si>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</si>
  <si>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</si>
  <si>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</si>
  <si>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</si>
  <si>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</si>
  <si>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</si>
  <si>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</si>
  <si>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</si>
  <si>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</si>
  <si>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</si>
  <si>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</si>
  <si>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</si>
  <si>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</si>
  <si>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</si>
  <si>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</si>
  <si>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</si>
  <si>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</si>
  <si>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</si>
  <si>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</si>
  <si>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</si>
  <si>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</si>
  <si>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</si>
  <si>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</si>
  <si>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</si>
  <si>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</si>
  <si>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</si>
  <si>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</si>
  <si>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</si>
  <si>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</si>
  <si>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</si>
  <si>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</si>
  <si>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</si>
  <si>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</si>
  <si>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</si>
  <si>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</si>
  <si>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</si>
  <si>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</si>
  <si>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</si>
  <si>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</si>
  <si>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</si>
  <si>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</si>
  <si>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</si>
  <si>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</si>
  <si>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</si>
  <si>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</si>
  <si>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</si>
  <si>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</si>
  <si>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</si>
  <si>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</si>
  <si>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</si>
  <si>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</si>
  <si>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</si>
  <si>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</si>
  <si>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</si>
  <si>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</si>
  <si>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</si>
  <si>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</si>
  <si>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</si>
  <si>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</si>
  <si>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</si>
  <si>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</si>
  <si>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</si>
  <si>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</si>
  <si>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</si>
  <si>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</si>
  <si>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</si>
  <si>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</si>
  <si>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</si>
  <si>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</si>
  <si>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</si>
  <si>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</si>
  <si>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</si>
  <si>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</si>
  <si>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</si>
  <si>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</si>
  <si>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</si>
  <si>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</si>
  <si>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</si>
  <si>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</si>
  <si>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</si>
  <si>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</si>
  <si>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</si>
  <si>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</si>
  <si>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</si>
  <si>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</si>
  <si>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</si>
  <si>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</si>
  <si>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</si>
  <si>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</si>
  <si>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</si>
  <si>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</si>
  <si>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</si>
  <si>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</si>
  <si>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</si>
  <si>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</si>
  <si>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</si>
  <si>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</si>
  <si>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</si>
  <si>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</si>
  <si>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</si>
  <si>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</si>
  <si>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</si>
  <si>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</si>
  <si>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</si>
  <si>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</si>
  <si>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</si>
  <si>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</si>
  <si>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</si>
  <si>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</si>
  <si>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</si>
  <si>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</si>
  <si>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</si>
  <si>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</si>
  <si>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</si>
  <si>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</si>
  <si>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</si>
  <si>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</si>
  <si>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</si>
  <si>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</si>
  <si>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</si>
  <si>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</si>
  <si>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</si>
  <si>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</si>
  <si>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</si>
  <si>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</si>
  <si>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</si>
  <si>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</si>
  <si>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</si>
  <si>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</si>
  <si>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</si>
  <si>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</si>
  <si>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</si>
  <si>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</si>
  <si>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</si>
  <si>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</si>
  <si>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</si>
  <si>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</si>
  <si>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</si>
  <si>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</si>
  <si>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</si>
  <si>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</si>
  <si>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</si>
  <si>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</si>
  <si>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</si>
  <si>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</si>
  <si>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</si>
  <si>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</si>
  <si>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</si>
  <si>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</si>
  <si>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</si>
  <si>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</si>
  <si>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</si>
  <si>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</si>
  <si>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</si>
  <si>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</si>
  <si>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</si>
  <si>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</si>
  <si>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</si>
  <si>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</si>
  <si>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</si>
  <si>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</si>
  <si>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</si>
  <si>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</si>
  <si>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</si>
  <si>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</si>
  <si>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</si>
  <si>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</si>
  <si>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</si>
  <si>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</si>
  <si>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</si>
  <si>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</si>
  <si>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</si>
  <si>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</si>
  <si>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</si>
  <si>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</si>
  <si>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</si>
  <si>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</si>
  <si>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</si>
  <si>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</si>
  <si>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</si>
  <si>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</si>
  <si>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</si>
  <si>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</si>
  <si>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</si>
  <si>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</si>
  <si>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</si>
  <si>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</si>
  <si>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</si>
  <si>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</si>
  <si>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</si>
  <si>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</si>
  <si>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</si>
  <si>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</si>
  <si>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</si>
  <si>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</si>
  <si>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</si>
  <si>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</si>
  <si>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</si>
  <si>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</si>
  <si>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</si>
  <si>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</si>
  <si>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</si>
  <si>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</si>
  <si>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</si>
  <si>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</si>
  <si>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</si>
  <si>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</si>
  <si>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</si>
  <si>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</si>
  <si>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</si>
  <si>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</si>
  <si>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</si>
  <si>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</si>
  <si>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</si>
  <si>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</si>
  <si>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</si>
  <si>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</si>
  <si>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</si>
  <si>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</si>
  <si>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</si>
  <si>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</si>
  <si>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</si>
  <si>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</si>
  <si>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</si>
  <si>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</si>
  <si>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</si>
  <si>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</si>
  <si>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</si>
  <si>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</si>
  <si>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</si>
  <si>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</si>
  <si>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</si>
  <si>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</si>
  <si>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</si>
  <si>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</si>
  <si>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</si>
  <si>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</si>
  <si>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</si>
  <si>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</si>
  <si>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</si>
  <si>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</si>
  <si>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</si>
  <si>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</si>
  <si>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</si>
  <si>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</si>
  <si>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</si>
  <si>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</si>
  <si>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</si>
  <si>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</si>
  <si>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</si>
  <si>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</si>
  <si>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</si>
  <si>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</si>
  <si>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</si>
  <si>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</si>
  <si>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</si>
  <si>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</si>
  <si>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</si>
  <si>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</si>
  <si>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</si>
  <si>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</si>
  <si>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</si>
  <si>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</si>
  <si>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</si>
  <si>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</si>
  <si>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</si>
  <si>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</si>
  <si>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</si>
  <si>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</si>
  <si>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</si>
  <si>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</si>
  <si>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</si>
  <si>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</si>
  <si>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</si>
  <si>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</si>
  <si>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</si>
  <si>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</si>
  <si>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</si>
  <si>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</si>
  <si>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</si>
  <si>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</si>
  <si>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</si>
  <si>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</si>
  <si>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</si>
  <si>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</si>
  <si>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</si>
  <si>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</si>
  <si>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</si>
  <si>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</si>
  <si>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</si>
  <si>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</si>
  <si>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</si>
  <si>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</si>
  <si>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</si>
  <si>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</si>
  <si>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</si>
  <si>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</si>
  <si>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</si>
  <si>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</si>
  <si>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</si>
  <si>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</si>
  <si>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</si>
  <si>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</si>
  <si>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</si>
  <si>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</si>
  <si>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</si>
  <si>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</si>
  <si>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</si>
  <si>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</si>
  <si>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</si>
  <si>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</si>
  <si>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</si>
  <si>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</si>
  <si>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</si>
  <si>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</si>
  <si>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</si>
  <si>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</si>
  <si>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</si>
  <si>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</si>
  <si>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</si>
  <si>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</si>
  <si>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</si>
  <si>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</si>
  <si>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</si>
  <si>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</si>
  <si>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</si>
  <si>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</si>
  <si>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</si>
  <si>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</si>
  <si>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</si>
  <si>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</si>
  <si>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</si>
  <si>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</si>
  <si>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</si>
  <si>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</si>
  <si>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</si>
  <si>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</si>
  <si>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</si>
  <si>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</si>
  <si>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</si>
  <si>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</si>
  <si>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</si>
  <si>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</si>
  <si>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</si>
  <si>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</si>
  <si>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</si>
  <si>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</si>
  <si>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</si>
  <si>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</si>
  <si>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</si>
  <si>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</si>
  <si>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</si>
  <si>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</si>
  <si>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</si>
  <si>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</si>
  <si>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</si>
  <si>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</si>
  <si>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</si>
  <si>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</si>
  <si>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</si>
  <si>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</si>
  <si>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</si>
  <si>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</si>
  <si>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</si>
  <si>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</si>
  <si>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</si>
  <si>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</si>
  <si>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</si>
  <si>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</si>
  <si>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</si>
  <si>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</si>
  <si>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</si>
  <si>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</si>
  <si>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</si>
  <si>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</si>
  <si>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</si>
  <si>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</si>
  <si>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</si>
  <si>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</si>
  <si>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</si>
  <si>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</si>
  <si>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</si>
  <si>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</si>
  <si>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</si>
  <si>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</si>
  <si>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</si>
  <si>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</si>
  <si>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</si>
  <si>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</si>
  <si>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</si>
  <si>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</si>
  <si>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</si>
  <si>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</si>
  <si>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</si>
  <si>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</si>
  <si>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</si>
  <si>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</si>
  <si>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</si>
  <si>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</si>
  <si>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</si>
  <si>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</si>
  <si>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</si>
  <si>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</si>
  <si>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</si>
  <si>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</si>
  <si>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</si>
  <si>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</si>
  <si>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</si>
  <si>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</si>
  <si>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</si>
  <si>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</si>
  <si>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</si>
  <si>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</si>
  <si>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</si>
  <si>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</si>
  <si>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</si>
  <si>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</si>
  <si>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</si>
  <si>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</si>
  <si>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</si>
  <si>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</si>
  <si>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</si>
  <si>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</si>
  <si>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</si>
  <si>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</si>
  <si>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</si>
  <si>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</si>
  <si>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</si>
  <si>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</si>
  <si>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</si>
  <si>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</si>
  <si>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</si>
  <si>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</si>
  <si>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</si>
  <si>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</si>
  <si>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</si>
  <si>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</si>
  <si>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</si>
  <si>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</si>
  <si>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</si>
  <si>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</si>
  <si>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</si>
  <si>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</si>
  <si>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</si>
  <si>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</si>
  <si>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</si>
  <si>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</si>
  <si>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</si>
  <si>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</si>
  <si>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</si>
  <si>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</si>
  <si>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</si>
  <si>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</si>
  <si>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</si>
  <si>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</si>
  <si>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</si>
  <si>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</si>
  <si>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</si>
  <si>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</si>
  <si>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</si>
  <si>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</si>
  <si>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</si>
  <si>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</si>
  <si>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</si>
  <si>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</si>
  <si>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</si>
  <si>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</si>
  <si>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</si>
  <si>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</si>
  <si>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</si>
  <si>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</si>
  <si>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</si>
  <si>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</si>
  <si>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</si>
  <si>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</si>
  <si>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</si>
  <si>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</si>
  <si>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</si>
  <si>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</si>
  <si>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</si>
  <si>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</si>
  <si>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</si>
  <si>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</si>
  <si>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</si>
  <si>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</si>
  <si>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</si>
  <si>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</si>
  <si>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</si>
  <si>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</si>
  <si>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</si>
  <si>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</si>
  <si>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</si>
  <si>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</si>
  <si>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</si>
  <si>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</si>
  <si>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</si>
  <si>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</si>
  <si>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</si>
  <si>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</si>
  <si>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</si>
  <si>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</si>
  <si>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</si>
  <si>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</si>
  <si>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</si>
  <si>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</si>
  <si>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</si>
  <si>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</si>
  <si>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</si>
  <si>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</si>
  <si>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</si>
  <si>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</si>
  <si>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</si>
  <si>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</si>
  <si>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</si>
  <si>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</si>
  <si>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</si>
  <si>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</si>
  <si>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</si>
  <si>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</si>
  <si>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</si>
  <si>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</si>
  <si>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</si>
  <si>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</si>
  <si>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</si>
  <si>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</si>
  <si>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</si>
  <si>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</si>
  <si>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</si>
  <si>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</si>
  <si>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</si>
  <si>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</si>
  <si>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</si>
  <si>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</si>
  <si>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</si>
  <si>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</si>
  <si>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</si>
  <si>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</si>
  <si>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</si>
  <si>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</si>
  <si>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</si>
  <si>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</si>
  <si>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</si>
  <si>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</si>
  <si>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</si>
  <si>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</si>
  <si>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</si>
  <si>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</si>
  <si>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</si>
  <si>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</si>
  <si>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</si>
  <si>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</si>
  <si>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</si>
  <si>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</si>
  <si>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</si>
  <si>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</si>
  <si>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</si>
  <si>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</si>
  <si>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</si>
  <si>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</si>
  <si>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</si>
  <si>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</si>
  <si>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</si>
  <si>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</si>
  <si>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</si>
  <si>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</si>
  <si>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</si>
  <si>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</si>
  <si>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</si>
  <si>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</si>
  <si>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</si>
  <si>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</si>
  <si>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</si>
  <si>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</si>
  <si>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</si>
  <si>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</si>
  <si>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</si>
  <si>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</si>
  <si>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</si>
  <si>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</si>
  <si>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</si>
  <si>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</si>
  <si>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</si>
  <si>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</si>
  <si>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</si>
  <si>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</si>
  <si>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</si>
  <si>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</si>
  <si>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</si>
  <si>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</si>
  <si>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</si>
  <si>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</si>
  <si>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</si>
  <si>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</si>
  <si>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</si>
  <si>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</si>
  <si>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</si>
  <si>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</si>
  <si>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</si>
  <si>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</si>
  <si>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</si>
  <si>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</si>
  <si>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</si>
  <si>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</si>
  <si>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</si>
  <si>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</si>
  <si>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</si>
  <si>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</si>
  <si>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</si>
  <si>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</si>
  <si>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</si>
  <si>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</si>
  <si>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</si>
  <si>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</si>
  <si>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</si>
  <si>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</si>
  <si>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</si>
  <si>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</si>
  <si>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</si>
  <si>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</si>
  <si>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</si>
  <si>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</si>
  <si>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</si>
  <si>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</si>
  <si>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</si>
  <si>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</si>
  <si>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</si>
  <si>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</si>
  <si>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</si>
  <si>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</si>
  <si>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</si>
  <si>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</si>
  <si>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</si>
  <si>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</si>
  <si>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</si>
  <si>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</si>
  <si>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</si>
  <si>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</si>
  <si>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</si>
  <si>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</si>
  <si>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</si>
  <si>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</si>
  <si>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</si>
  <si>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</si>
  <si>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</si>
  <si>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</si>
  <si>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</si>
  <si>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</si>
  <si>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</si>
  <si>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</si>
  <si>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</si>
  <si>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</si>
  <si>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</si>
  <si>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</si>
  <si>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</si>
  <si>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</si>
  <si>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</si>
  <si>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</si>
  <si>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</si>
  <si>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</si>
  <si>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</si>
  <si>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</si>
  <si>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</si>
  <si>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</si>
  <si>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</si>
  <si>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</si>
  <si>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</si>
  <si>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</si>
  <si>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</si>
  <si>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</si>
  <si>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</si>
  <si>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</si>
  <si>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</si>
  <si>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</si>
  <si>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</si>
  <si>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</si>
  <si>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</si>
  <si>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</si>
  <si>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</si>
  <si>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</si>
  <si>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</si>
  <si>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</si>
  <si>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</si>
  <si>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</si>
  <si>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</si>
  <si>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</si>
  <si>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</si>
  <si>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</si>
  <si>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</si>
  <si>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</si>
  <si>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</si>
  <si>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</si>
  <si>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</si>
  <si>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</si>
  <si>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</si>
  <si>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</si>
  <si>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</si>
  <si>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</si>
  <si>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</si>
  <si>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</si>
  <si>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</si>
  <si>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</si>
  <si>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</si>
  <si>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</si>
  <si>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</si>
  <si>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</si>
  <si>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</si>
  <si>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</si>
  <si>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</si>
  <si>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</si>
  <si>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</si>
  <si>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</si>
  <si>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</si>
  <si>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</si>
  <si>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</si>
  <si>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</si>
  <si>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</si>
  <si>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</si>
  <si>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</si>
  <si>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</si>
  <si>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</si>
  <si>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</si>
  <si>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</si>
  <si>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</si>
  <si>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</si>
  <si>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</si>
  <si>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</si>
  <si>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</si>
  <si>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</si>
  <si>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</si>
  <si>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</si>
  <si>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</si>
  <si>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</si>
  <si>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</si>
  <si>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</si>
  <si>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</si>
  <si>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</si>
  <si>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</si>
  <si>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</si>
  <si>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</si>
  <si>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</si>
  <si>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</si>
  <si>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</si>
  <si>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</si>
  <si>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</si>
  <si>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</si>
  <si>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</si>
  <si>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</si>
  <si>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</si>
  <si>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</si>
  <si>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</si>
  <si>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</si>
  <si>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</si>
  <si>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</si>
  <si>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</si>
  <si>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</si>
  <si>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</si>
  <si>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</si>
  <si>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</si>
  <si>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</si>
  <si>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</si>
  <si>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</si>
  <si>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</si>
  <si>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</si>
  <si>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</si>
  <si>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</si>
  <si>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</si>
  <si>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</si>
  <si>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</si>
  <si>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</si>
  <si>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</si>
  <si>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</si>
  <si>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</si>
  <si>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</si>
  <si>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</si>
  <si>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</si>
  <si>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</si>
  <si>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</si>
  <si>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</si>
  <si>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</si>
  <si>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</si>
  <si>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</si>
  <si>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</si>
  <si>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</si>
  <si>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</si>
  <si>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</si>
  <si>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</si>
  <si>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</si>
  <si>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</si>
  <si>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</si>
  <si>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</si>
  <si>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</si>
  <si>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</si>
  <si>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</si>
  <si>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</si>
  <si>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</si>
  <si>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</si>
  <si>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</si>
  <si>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</si>
  <si>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</si>
  <si>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</si>
  <si>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</si>
  <si>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</si>
  <si>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</si>
  <si>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</si>
  <si>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</si>
  <si>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</si>
  <si>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</si>
  <si>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</si>
  <si>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</si>
  <si>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</si>
  <si>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</si>
  <si>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</si>
  <si>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</si>
  <si>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</si>
  <si>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</si>
  <si>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</si>
  <si>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</si>
  <si>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</si>
  <si>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</si>
  <si>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</si>
  <si>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</si>
  <si>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</si>
  <si>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</si>
  <si>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</si>
  <si>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</si>
  <si>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</si>
  <si>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</si>
  <si>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</si>
  <si>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</si>
  <si>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</si>
  <si>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</si>
  <si>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</si>
  <si>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</si>
  <si>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</si>
  <si>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</si>
  <si>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</si>
  <si>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</si>
  <si>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</si>
  <si>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</si>
  <si>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</si>
  <si>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</si>
  <si>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</si>
  <si>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</si>
  <si>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</si>
  <si>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</si>
  <si>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</si>
  <si>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</si>
  <si>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</si>
  <si>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</si>
  <si>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</si>
  <si>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</si>
  <si>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</si>
  <si>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</si>
  <si>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</si>
  <si>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</si>
  <si>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</si>
  <si>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</si>
  <si>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</si>
  <si>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</si>
  <si>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</si>
  <si>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</si>
  <si>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</si>
  <si>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</si>
  <si>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</si>
  <si>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</si>
  <si>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</si>
  <si>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</si>
  <si>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</si>
  <si>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</si>
  <si>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</si>
  <si>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</si>
  <si>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</si>
  <si>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</si>
  <si>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</si>
  <si>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</si>
  <si>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</si>
  <si>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</si>
  <si>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</si>
  <si>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</si>
  <si>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</si>
  <si>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</si>
  <si>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</si>
  <si>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</si>
  <si>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</si>
  <si>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</si>
  <si>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</si>
  <si>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</si>
  <si>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</si>
  <si>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</si>
  <si>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</si>
  <si>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</si>
  <si>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</si>
  <si>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</si>
  <si>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</si>
  <si>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</si>
  <si>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</si>
  <si>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</si>
  <si>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</si>
  <si>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</si>
  <si>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</si>
  <si>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</si>
  <si>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</si>
  <si>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</si>
  <si>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</si>
  <si>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</si>
  <si>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</si>
  <si>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</si>
  <si>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</si>
  <si>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</si>
  <si>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</si>
  <si>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</si>
  <si>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</si>
  <si>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</si>
  <si>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</si>
  <si>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</si>
  <si>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</si>
  <si>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</si>
  <si>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</si>
  <si>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</si>
  <si>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</si>
  <si>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</si>
  <si>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</si>
  <si>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</si>
  <si>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</si>
  <si>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</si>
  <si>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</si>
  <si>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</si>
  <si>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</si>
  <si>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</si>
  <si>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</si>
  <si>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</si>
  <si>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</si>
  <si>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</si>
  <si>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</si>
  <si>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</si>
  <si>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</si>
  <si>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</si>
  <si>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</si>
  <si>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</si>
  <si>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</si>
  <si>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</si>
  <si>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</si>
  <si>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</si>
  <si>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</si>
  <si>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</si>
  <si>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</si>
  <si>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</si>
  <si>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</si>
  <si>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</si>
  <si>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</si>
  <si>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</si>
  <si>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</si>
  <si>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</si>
  <si>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</si>
  <si>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</si>
  <si>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</si>
  <si>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</si>
  <si>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</si>
  <si>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</si>
  <si>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</si>
  <si>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</si>
  <si>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</si>
  <si>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</si>
  <si>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</si>
  <si>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</si>
  <si>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</si>
  <si>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</si>
  <si>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</si>
  <si>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</si>
  <si>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</si>
  <si>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</si>
  <si>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</si>
  <si>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</si>
  <si>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</si>
  <si>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</si>
  <si>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</si>
  <si>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</si>
  <si>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</si>
  <si>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</si>
  <si>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</si>
  <si>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</si>
  <si>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</si>
  <si>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</si>
  <si>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</si>
  <si>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</si>
  <si>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</si>
  <si>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</si>
  <si>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</si>
  <si>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</si>
  <si>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</si>
  <si>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</si>
  <si>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</si>
  <si>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</si>
  <si>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</si>
  <si>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</si>
  <si>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</si>
  <si>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</si>
  <si>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</si>
  <si>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</si>
  <si>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</si>
  <si>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</si>
  <si>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</si>
  <si>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</si>
  <si>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</si>
  <si>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</si>
  <si>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</si>
  <si>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</si>
  <si>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</si>
  <si>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</si>
  <si>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</si>
  <si>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</si>
  <si>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</si>
  <si>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</si>
  <si>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</si>
  <si>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</si>
  <si>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</si>
  <si>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</si>
  <si>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</si>
  <si>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</si>
  <si>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</si>
  <si>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</si>
  <si>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</si>
  <si>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</si>
  <si>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</si>
  <si>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</si>
  <si>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</si>
  <si>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</si>
  <si>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</si>
  <si>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</si>
  <si>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</si>
  <si>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</si>
  <si>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</si>
  <si>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</si>
  <si>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</si>
  <si>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</si>
  <si>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</si>
  <si>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</si>
  <si>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</si>
  <si>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</si>
  <si>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</si>
  <si>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</si>
  <si>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</si>
  <si>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</si>
  <si>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</si>
  <si>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</si>
  <si>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</si>
  <si>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</si>
  <si>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</si>
  <si>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</si>
  <si>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</si>
  <si>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</si>
  <si>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</si>
  <si>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</si>
  <si>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</si>
  <si>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</si>
  <si>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</si>
  <si>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</si>
  <si>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</si>
  <si>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</si>
  <si>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</si>
  <si>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</si>
  <si>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</si>
  <si>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</si>
  <si>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</si>
  <si>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</si>
  <si>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</si>
  <si>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</si>
  <si>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</si>
  <si>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</si>
  <si>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</si>
  <si>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</si>
  <si>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</si>
  <si>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</si>
  <si>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</si>
  <si>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</si>
  <si>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</si>
  <si>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</si>
  <si>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</si>
  <si>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</si>
  <si>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</si>
  <si>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</si>
  <si>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</si>
  <si>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</si>
  <si>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</si>
  <si>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</si>
  <si>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</si>
  <si>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</si>
  <si>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</si>
  <si>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</si>
  <si>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</si>
  <si>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</si>
  <si>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</si>
  <si>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</si>
  <si>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</si>
  <si>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</si>
  <si>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</si>
  <si>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</si>
  <si>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</si>
  <si>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</si>
  <si>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</si>
  <si>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</si>
  <si>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</si>
  <si>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</si>
  <si>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</si>
  <si>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</si>
  <si>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</si>
  <si>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</si>
  <si>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</si>
  <si>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</si>
  <si>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</si>
  <si>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</si>
  <si>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</si>
  <si>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</si>
  <si>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</si>
  <si>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</si>
  <si>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</si>
  <si>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</si>
  <si>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</si>
  <si>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</si>
  <si>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</si>
  <si>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</si>
  <si>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</si>
  <si>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</si>
  <si>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</si>
  <si>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</si>
  <si>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</si>
  <si>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</si>
  <si>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</si>
  <si>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</si>
  <si>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</si>
  <si>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</si>
  <si>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</si>
  <si>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</si>
  <si>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</si>
  <si>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</si>
  <si>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</si>
  <si>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</si>
  <si>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</si>
  <si>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</si>
  <si>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</si>
  <si>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</si>
  <si>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</si>
  <si>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</si>
  <si>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</si>
  <si>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</si>
  <si>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</si>
  <si>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</si>
  <si>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</si>
  <si>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</si>
  <si>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</si>
  <si>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</si>
  <si>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</si>
  <si>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</si>
  <si>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</si>
  <si>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</si>
  <si>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</si>
  <si>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</si>
  <si>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</si>
  <si>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</si>
  <si>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</si>
  <si>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</si>
  <si>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</si>
  <si>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</si>
  <si>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</si>
  <si>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</si>
  <si>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</si>
  <si>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</si>
  <si>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</si>
  <si>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</si>
  <si>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</si>
  <si>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</si>
  <si>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</si>
  <si>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</si>
  <si>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</si>
  <si>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</si>
  <si>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</si>
  <si>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</si>
  <si>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</si>
  <si>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</si>
  <si>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</si>
  <si>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</si>
  <si>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</si>
  <si>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</si>
  <si>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</si>
  <si>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</si>
  <si>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</si>
  <si>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</si>
  <si>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</si>
  <si>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</si>
  <si>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</si>
  <si>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</si>
  <si>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</si>
  <si>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</si>
  <si>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</si>
  <si>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</si>
  <si>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</si>
  <si>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</si>
  <si>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</si>
  <si>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</si>
  <si>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</si>
  <si>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</si>
  <si>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</si>
  <si>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</si>
  <si>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</si>
  <si>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</si>
  <si>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</si>
  <si>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</si>
  <si>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</si>
  <si>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</si>
  <si>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</si>
  <si>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</si>
  <si>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</si>
  <si>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</si>
  <si>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</si>
  <si>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</si>
  <si>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</si>
  <si>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</si>
  <si>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</si>
  <si>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</si>
  <si>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</si>
  <si>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</si>
  <si>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</si>
  <si>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</si>
  <si>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</si>
  <si>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</si>
  <si>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</si>
  <si>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</si>
  <si>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</si>
  <si>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</si>
  <si>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</si>
  <si>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</si>
  <si>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</si>
  <si>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</si>
  <si>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</si>
  <si>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</si>
  <si>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</si>
  <si>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</si>
  <si>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</si>
  <si>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</si>
  <si>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</si>
  <si>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</si>
  <si>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</si>
  <si>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</si>
  <si>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</si>
  <si>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</si>
  <si>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</si>
  <si>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</si>
  <si>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</si>
  <si>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</si>
  <si>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</si>
  <si>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</si>
  <si>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</si>
  <si>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</si>
  <si>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</si>
  <si>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</si>
  <si>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</si>
  <si>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</si>
  <si>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</si>
  <si>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</si>
  <si>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</si>
  <si>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</si>
  <si>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</si>
  <si>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</si>
  <si>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</si>
  <si>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</si>
  <si>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</si>
  <si>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</si>
  <si>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</si>
  <si>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</si>
  <si>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</si>
  <si>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</si>
  <si>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</si>
  <si>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</si>
  <si>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</si>
  <si>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</si>
  <si>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</si>
  <si>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</si>
  <si>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</si>
  <si>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</si>
  <si>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</si>
  <si>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</si>
  <si>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</si>
  <si>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</si>
  <si>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</si>
  <si>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</si>
  <si>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</si>
  <si>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</si>
  <si>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</si>
  <si>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</si>
  <si>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</si>
  <si>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</si>
  <si>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</si>
  <si>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</si>
  <si>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</si>
  <si>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</si>
  <si>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</si>
  <si>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</si>
  <si>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</si>
  <si>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</si>
  <si>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</si>
  <si>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</si>
  <si>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</si>
  <si>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</si>
  <si>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</si>
  <si>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</si>
  <si>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</si>
  <si>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</si>
  <si>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</si>
  <si>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</si>
  <si>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</si>
  <si>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</si>
  <si>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</si>
  <si>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</si>
  <si>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</si>
  <si>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</si>
  <si>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</si>
  <si>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</si>
  <si>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</si>
  <si>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</si>
  <si>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</si>
  <si>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</si>
  <si>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</si>
  <si>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</si>
  <si>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</si>
  <si>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</si>
  <si>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</si>
  <si>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</si>
  <si>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</si>
  <si>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</si>
  <si>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</si>
  <si>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</si>
  <si>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</si>
  <si>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</si>
  <si>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</si>
  <si>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</si>
  <si>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</si>
  <si>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</si>
  <si>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</si>
  <si>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</si>
  <si>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</si>
  <si>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</si>
  <si>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</si>
  <si>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</si>
  <si>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</si>
  <si>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</si>
  <si>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</si>
  <si>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</si>
  <si>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</si>
  <si>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</si>
  <si>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</si>
  <si>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</si>
  <si>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</si>
  <si>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</si>
  <si>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</si>
  <si>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</si>
  <si>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</si>
  <si>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</si>
  <si>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</si>
  <si>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</si>
  <si>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</si>
  <si>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</si>
  <si>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</si>
  <si>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</si>
  <si>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</si>
  <si>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</si>
  <si>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</si>
  <si>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</si>
  <si>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</si>
  <si>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</si>
  <si>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</si>
  <si>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</si>
  <si>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</si>
  <si>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</si>
  <si>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</si>
  <si>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</si>
  <si>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</si>
  <si>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</si>
  <si>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</si>
  <si>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</si>
  <si>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</si>
  <si>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</si>
  <si>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</si>
  <si>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</si>
  <si>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</si>
  <si>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</si>
  <si>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</si>
  <si>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</si>
  <si>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</si>
  <si>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</si>
  <si>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</si>
  <si>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</si>
  <si>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</si>
  <si>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</si>
  <si>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</si>
  <si>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</si>
  <si>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</si>
  <si>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</si>
  <si>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</si>
  <si>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</si>
  <si>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</si>
  <si>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</si>
  <si>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</si>
  <si>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</si>
  <si>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</si>
  <si>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</si>
  <si>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</si>
  <si>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</si>
  <si>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</si>
  <si>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</si>
  <si>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</si>
  <si>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</si>
  <si>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</si>
  <si>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</si>
  <si>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</si>
  <si>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</si>
  <si>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</si>
  <si>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</si>
  <si>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</si>
  <si>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</si>
  <si>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</si>
  <si>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</si>
  <si>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</si>
  <si>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</si>
  <si>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</si>
  <si>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</si>
  <si>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</si>
  <si>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</si>
  <si>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</si>
  <si>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</si>
  <si>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</si>
  <si>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</si>
  <si>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</si>
  <si>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</si>
  <si>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</si>
  <si>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</si>
  <si>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</si>
  <si>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</si>
  <si>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</si>
  <si>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</si>
  <si>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</si>
  <si>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</si>
  <si>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</si>
  <si>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</si>
  <si>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</si>
  <si>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</si>
  <si>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</si>
  <si>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</si>
  <si>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</si>
  <si>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</si>
  <si>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</si>
  <si>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</si>
  <si>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</si>
  <si>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</si>
  <si>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</si>
  <si>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</si>
  <si>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</si>
  <si>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</si>
  <si>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</si>
  <si>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</si>
  <si>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</si>
  <si>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</si>
  <si>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</si>
  <si>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</si>
  <si>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</si>
  <si>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</si>
  <si>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</si>
  <si>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</si>
  <si>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</si>
  <si>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</si>
  <si>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</si>
  <si>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</si>
  <si>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</si>
  <si>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</si>
  <si>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</si>
  <si>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</si>
  <si>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</si>
  <si>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</si>
  <si>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</si>
  <si>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</si>
  <si>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</si>
  <si>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</si>
  <si>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</si>
  <si>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</si>
  <si>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</si>
  <si>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</si>
  <si>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</si>
  <si>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</si>
  <si>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</si>
  <si>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</si>
  <si>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</si>
  <si>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</si>
  <si>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</si>
  <si>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</si>
  <si>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</si>
  <si>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</si>
  <si>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</si>
  <si>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</si>
  <si>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</si>
  <si>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</si>
  <si>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</si>
  <si>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</si>
  <si>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</si>
  <si>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</si>
  <si>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</si>
  <si>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</si>
  <si>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</si>
  <si>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</si>
  <si>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</si>
  <si>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</si>
  <si>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</si>
  <si>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</si>
  <si>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</si>
  <si>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</si>
  <si>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</si>
  <si>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</si>
  <si>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</si>
  <si>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</si>
  <si>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</si>
  <si>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</si>
  <si>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</si>
  <si>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</si>
  <si>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</si>
  <si>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</si>
  <si>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</si>
  <si>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</si>
  <si>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</si>
  <si>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</si>
  <si>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</si>
  <si>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</si>
  <si>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</si>
  <si>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</si>
  <si>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</si>
  <si>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</si>
  <si>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</si>
  <si>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</si>
  <si>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</si>
  <si>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</si>
  <si>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</si>
  <si>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</si>
  <si>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</si>
  <si>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</si>
  <si>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</si>
  <si>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</si>
  <si>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</si>
  <si>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</si>
  <si>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</si>
  <si>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</si>
  <si>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</si>
  <si>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</si>
  <si>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</si>
  <si>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</si>
  <si>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</si>
  <si>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</si>
  <si>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</si>
  <si>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</si>
  <si>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</si>
  <si>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</si>
  <si>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</si>
  <si>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</si>
  <si>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</si>
  <si>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</si>
  <si>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</si>
  <si>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</si>
  <si>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</si>
  <si>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</si>
  <si>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</si>
  <si>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</si>
  <si>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</si>
  <si>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</si>
  <si>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</si>
  <si>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</si>
  <si>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</si>
  <si>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</si>
  <si>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</si>
  <si>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</si>
  <si>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</si>
  <si>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</si>
  <si>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</si>
  <si>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</si>
  <si>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</si>
  <si>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</si>
  <si>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</si>
  <si>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</si>
  <si>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</si>
  <si>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</si>
  <si>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</si>
  <si>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</si>
  <si>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</si>
  <si>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</si>
  <si>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</si>
  <si>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</si>
  <si>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</si>
  <si>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</si>
  <si>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</si>
  <si>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</si>
  <si>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</si>
  <si>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</si>
  <si>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</si>
  <si>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</si>
  <si>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</si>
  <si>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</si>
  <si>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</si>
  <si>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</si>
  <si>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</si>
  <si>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</si>
  <si>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</si>
  <si>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</si>
  <si>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</si>
  <si>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</si>
  <si>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</si>
  <si>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</si>
  <si>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</si>
  <si>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</si>
  <si>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</si>
  <si>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</si>
  <si>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</si>
  <si>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</si>
  <si>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</si>
  <si>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</si>
  <si>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</si>
  <si>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</si>
  <si>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</si>
  <si>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</si>
  <si>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</si>
  <si>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</si>
  <si>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</si>
  <si>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</si>
  <si>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</si>
  <si>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</si>
  <si>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</si>
  <si>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</si>
  <si>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</si>
  <si>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</si>
  <si>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</si>
  <si>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</si>
  <si>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</si>
  <si>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</si>
  <si>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</si>
  <si>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</si>
  <si>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</si>
  <si>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</si>
  <si>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</si>
  <si>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</si>
  <si>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</si>
  <si>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</si>
  <si>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</si>
  <si>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</si>
  <si>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</si>
  <si>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</si>
  <si>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</si>
  <si>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</si>
  <si>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</si>
  <si>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</si>
  <si>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</si>
  <si>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</si>
  <si>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</si>
  <si>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</si>
  <si>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</si>
  <si>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</si>
  <si>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</si>
  <si>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</si>
  <si>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</si>
  <si>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</si>
  <si>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</si>
  <si>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</si>
  <si>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</si>
  <si>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</si>
  <si>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</si>
  <si>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</si>
  <si>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</si>
  <si>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</si>
  <si>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</si>
  <si>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</si>
  <si>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</si>
  <si>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</si>
  <si>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</si>
  <si>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</si>
  <si>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</si>
  <si>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</si>
  <si>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</si>
  <si>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</si>
  <si>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</si>
  <si>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</si>
  <si>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</si>
  <si>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</si>
  <si>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</si>
  <si>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</si>
  <si>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</si>
  <si>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</si>
  <si>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</si>
  <si>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</si>
  <si>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</si>
  <si>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</si>
  <si>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</si>
  <si>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</si>
  <si>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</si>
  <si>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</si>
  <si>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</si>
  <si>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</si>
  <si>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</si>
  <si>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</si>
  <si>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</si>
  <si>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</si>
  <si>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</si>
  <si>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</si>
  <si>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</si>
  <si>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</si>
  <si>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</si>
  <si>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</si>
  <si>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</si>
  <si>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</si>
  <si>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</si>
  <si>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</si>
  <si>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</si>
  <si>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</si>
  <si>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</si>
  <si>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</si>
  <si>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</si>
  <si>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</si>
  <si>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</si>
  <si>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</si>
  <si>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</si>
  <si>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</si>
  <si>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</si>
  <si>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</si>
  <si>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</si>
  <si>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</si>
  <si>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</si>
  <si>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</si>
  <si>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</si>
  <si>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</si>
  <si>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</si>
  <si>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</si>
  <si>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</si>
  <si>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</si>
  <si>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</si>
  <si>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</si>
  <si>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</si>
  <si>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</si>
  <si>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</si>
  <si>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</si>
  <si>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</si>
  <si>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</si>
  <si>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</si>
  <si>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</si>
  <si>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</si>
  <si>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</si>
  <si>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</si>
  <si>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</si>
  <si>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</si>
  <si>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</si>
  <si>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</si>
  <si>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</si>
  <si>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</si>
  <si>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</si>
  <si>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</si>
  <si>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</si>
  <si>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</si>
  <si>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</si>
  <si>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</si>
  <si>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</si>
  <si>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</si>
  <si>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</si>
  <si>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</si>
  <si>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</si>
  <si>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</si>
  <si>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</si>
  <si>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</si>
  <si>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</si>
  <si>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</si>
  <si>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</si>
  <si>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</si>
  <si>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</si>
  <si>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</si>
  <si>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</si>
  <si>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</si>
  <si>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</si>
  <si>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</si>
  <si>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</si>
  <si>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</si>
  <si>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</si>
  <si>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</si>
  <si>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</si>
  <si>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</si>
  <si>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</si>
  <si>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</si>
  <si>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</si>
  <si>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</si>
  <si>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</si>
  <si>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</si>
  <si>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</si>
  <si>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</si>
  <si>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</si>
  <si>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</si>
  <si>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</si>
  <si>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</si>
  <si>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</si>
  <si>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</si>
  <si>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</si>
  <si>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</si>
  <si>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</si>
  <si>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</si>
  <si>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</si>
  <si>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</si>
  <si>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</si>
  <si>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</si>
  <si>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</si>
  <si>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</si>
  <si>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</si>
  <si>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</si>
  <si>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</si>
  <si>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</si>
  <si>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</si>
  <si>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</si>
  <si>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</si>
  <si>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</si>
  <si>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</si>
  <si>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</si>
  <si>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</si>
  <si>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</si>
  <si>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</si>
  <si>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</si>
  <si>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</si>
  <si>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</si>
  <si>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</si>
  <si>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</si>
  <si>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</si>
  <si>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</si>
  <si>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</si>
  <si>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</si>
  <si>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</si>
  <si>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</si>
  <si>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</si>
  <si>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</si>
  <si>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</si>
  <si>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</si>
  <si>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</si>
  <si>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</si>
  <si>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</si>
  <si>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</si>
  <si>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</si>
  <si>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</si>
  <si>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</si>
  <si>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</si>
  <si>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</si>
  <si>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</si>
  <si>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</si>
  <si>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</si>
  <si>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</si>
  <si>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</si>
  <si>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</si>
  <si>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</si>
  <si>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</si>
  <si>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</si>
  <si>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</si>
  <si>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</si>
  <si>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</si>
  <si>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</si>
  <si>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</si>
  <si>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</si>
  <si>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</si>
  <si>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</si>
  <si>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</si>
  <si>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</si>
  <si>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</si>
  <si>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</si>
  <si>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</si>
  <si>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</si>
  <si>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</si>
  <si>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</si>
  <si>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</si>
  <si>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</si>
  <si>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</si>
  <si>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</si>
  <si>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</si>
  <si>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</si>
  <si>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</si>
  <si>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</si>
  <si>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</si>
  <si>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</si>
  <si>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</si>
  <si>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</si>
  <si>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</si>
  <si>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</si>
  <si>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</si>
  <si>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</si>
  <si>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</si>
  <si>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</si>
  <si>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</si>
  <si>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</si>
  <si>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</si>
  <si>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</si>
  <si>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</si>
  <si>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</si>
  <si>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</si>
  <si>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</si>
  <si>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</si>
  <si>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</si>
  <si>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</si>
  <si>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</si>
  <si>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</si>
  <si>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</si>
  <si>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</si>
  <si>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</si>
  <si>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</si>
  <si>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</si>
  <si>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</si>
  <si>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</si>
  <si>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</si>
  <si>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</si>
  <si>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</si>
  <si>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</si>
  <si>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</si>
  <si>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</si>
  <si>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</si>
  <si>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</si>
  <si>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</si>
  <si>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</si>
  <si>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</si>
  <si>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</si>
  <si>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</si>
  <si>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</si>
  <si>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</si>
  <si>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</si>
  <si>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</si>
  <si>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</si>
  <si>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</si>
  <si>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</si>
  <si>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</si>
  <si>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</si>
  <si>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</si>
  <si>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</si>
  <si>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</si>
  <si>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</si>
  <si>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</si>
  <si>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</si>
  <si>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</si>
  <si>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</si>
  <si>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</si>
  <si>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</si>
  <si>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</si>
  <si>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</si>
  <si>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</si>
  <si>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</si>
  <si>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</si>
  <si>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</si>
  <si>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</si>
  <si>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</si>
  <si>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</si>
  <si>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</si>
  <si>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</si>
  <si>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</si>
  <si>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</si>
  <si>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</si>
  <si>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</si>
  <si>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</si>
  <si>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</si>
  <si>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</si>
  <si>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</si>
  <si>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</si>
  <si>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</si>
  <si>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</si>
  <si>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</si>
  <si>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</si>
  <si>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</si>
  <si>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</si>
  <si>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</si>
  <si>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</si>
  <si>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</si>
  <si>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</si>
  <si>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</si>
  <si>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</si>
  <si>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</si>
  <si>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</si>
  <si>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</si>
  <si>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</si>
  <si>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</si>
  <si>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</si>
  <si>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</si>
  <si>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</si>
  <si>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</si>
  <si>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</si>
  <si>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</si>
  <si>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</si>
  <si>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</si>
  <si>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</si>
  <si>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</si>
  <si>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</si>
  <si>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</si>
  <si>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</si>
  <si>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</si>
  <si>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</si>
  <si>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</si>
  <si>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</si>
  <si>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</si>
  <si>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</si>
  <si>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</si>
  <si>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</si>
  <si>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</si>
  <si>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</si>
  <si>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</si>
  <si>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</si>
  <si>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</si>
  <si>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</si>
  <si>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</si>
  <si>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</si>
  <si>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</si>
  <si>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</si>
  <si>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</si>
  <si>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</si>
  <si>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</si>
  <si>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</si>
  <si>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</si>
  <si>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</si>
  <si>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</si>
  <si>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</si>
  <si>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</si>
  <si>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</si>
  <si>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</si>
  <si>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</si>
  <si>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</si>
  <si>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</si>
  <si>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</si>
  <si>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</si>
  <si>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</si>
  <si>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</si>
  <si>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</si>
  <si>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</si>
  <si>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</si>
  <si>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</si>
  <si>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</si>
  <si>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</si>
  <si>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</si>
  <si>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</si>
  <si>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</si>
  <si>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</si>
  <si>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</si>
  <si>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</si>
  <si>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</si>
  <si>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</si>
  <si>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</si>
  <si>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</si>
  <si>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</si>
  <si>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</si>
  <si>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</si>
  <si>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</si>
  <si>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</si>
  <si>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</si>
  <si>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</si>
  <si>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</si>
  <si>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</si>
  <si>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</si>
  <si>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</si>
  <si>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</si>
  <si>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</si>
  <si>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</si>
  <si>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</si>
  <si>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</si>
  <si>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</si>
  <si>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</si>
  <si>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</si>
  <si>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</si>
  <si>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</si>
  <si>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</si>
  <si>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</si>
  <si>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</si>
  <si>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</si>
  <si>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</si>
  <si>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</si>
  <si>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</si>
  <si>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</si>
  <si>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</si>
  <si>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</si>
  <si>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</si>
  <si>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</si>
  <si>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</si>
  <si>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</si>
  <si>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</si>
  <si>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</si>
  <si>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</si>
  <si>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</si>
  <si>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</si>
  <si>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</si>
  <si>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</si>
  <si>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</si>
  <si>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</si>
  <si>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</si>
  <si>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</si>
  <si>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</si>
  <si>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</si>
  <si>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</si>
  <si>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</si>
  <si>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</si>
  <si>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</si>
  <si>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</si>
  <si>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</si>
  <si>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</si>
  <si>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</si>
  <si>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</si>
  <si>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</si>
  <si>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</si>
  <si>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</si>
  <si>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</si>
  <si>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</si>
  <si>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</si>
  <si>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</si>
  <si>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</si>
  <si>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</si>
  <si>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</si>
  <si>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</si>
  <si>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</si>
  <si>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</si>
  <si>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</si>
  <si>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</si>
  <si>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</si>
  <si>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</si>
  <si>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</si>
  <si>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</si>
  <si>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</si>
  <si>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</si>
  <si>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</si>
  <si>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</si>
  <si>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</si>
  <si>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</si>
  <si>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</si>
  <si>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</si>
  <si>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</si>
  <si>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</si>
  <si>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</si>
  <si>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</si>
  <si>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</si>
  <si>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</si>
  <si>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</si>
  <si>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</si>
  <si>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</si>
  <si>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</si>
  <si>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</si>
  <si>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</si>
  <si>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</si>
  <si>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</si>
  <si>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</si>
  <si>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</si>
  <si>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</si>
  <si>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</si>
  <si>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</si>
  <si>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</si>
  <si>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</si>
  <si>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</si>
  <si>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</si>
  <si>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</si>
  <si>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</si>
  <si>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</si>
  <si>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</si>
  <si>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</si>
  <si>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</si>
  <si>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</si>
  <si>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</si>
  <si>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</si>
  <si>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</si>
  <si>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</si>
  <si>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</si>
  <si>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</si>
  <si>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</si>
  <si>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</si>
  <si>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</si>
  <si>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</si>
  <si>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</si>
  <si>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</si>
  <si>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</si>
  <si>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</si>
  <si>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</si>
  <si>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</si>
  <si>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</si>
  <si>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</si>
  <si>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</si>
  <si>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</si>
  <si>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</si>
  <si>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</si>
  <si>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</si>
  <si>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</si>
  <si>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</si>
  <si>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</si>
  <si>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</si>
  <si>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</si>
  <si>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</si>
  <si>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</si>
  <si>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</si>
  <si>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</si>
  <si>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</si>
  <si>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</si>
  <si>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</si>
  <si>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</si>
  <si>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</si>
  <si>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</si>
  <si>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</si>
  <si>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</si>
  <si>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</si>
  <si>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</si>
  <si>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</si>
  <si>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</si>
  <si>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</si>
  <si>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</si>
  <si>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</si>
  <si>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</si>
  <si>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</si>
  <si>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</si>
  <si>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</si>
  <si>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</si>
  <si>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</si>
  <si>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</si>
  <si>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</si>
  <si>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</si>
  <si>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</si>
  <si>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</si>
  <si>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</si>
  <si>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</si>
  <si>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</si>
  <si>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</si>
  <si>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</si>
  <si>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</si>
  <si>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</si>
  <si>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</si>
  <si>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</si>
  <si>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</si>
  <si>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</si>
  <si>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</si>
  <si>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</si>
  <si>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</si>
  <si>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</si>
  <si>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</si>
  <si>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</si>
  <si>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</si>
  <si>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</si>
  <si>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</si>
  <si>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</si>
  <si>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</si>
  <si>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</si>
  <si>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</si>
  <si>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</si>
  <si>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</si>
  <si>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</si>
  <si>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</si>
  <si>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</si>
  <si>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</si>
  <si>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</si>
  <si>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</si>
  <si>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</si>
  <si>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</si>
  <si>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</si>
  <si>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</si>
  <si>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</si>
  <si>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</si>
  <si>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</si>
  <si>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</si>
  <si>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</si>
  <si>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</si>
  <si>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</si>
  <si>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</si>
  <si>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</si>
  <si>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</si>
  <si>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</si>
  <si>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</si>
  <si>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</si>
  <si>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</si>
  <si>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</si>
  <si>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</si>
  <si>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</si>
  <si>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</si>
  <si>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</si>
  <si>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</si>
  <si>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</si>
  <si>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</si>
  <si>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</si>
  <si>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</si>
  <si>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</si>
  <si>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</si>
  <si>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</si>
  <si>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</si>
  <si>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</si>
  <si>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</si>
  <si>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</si>
  <si>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</si>
  <si>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</si>
  <si>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</si>
  <si>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</si>
  <si>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</si>
  <si>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</si>
  <si>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</si>
  <si>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</si>
  <si>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</si>
  <si>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</si>
  <si>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</si>
  <si>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</si>
  <si>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</si>
  <si>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</si>
  <si>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</si>
  <si>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</si>
  <si>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</si>
  <si>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</si>
  <si>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</si>
  <si>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</si>
  <si>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</si>
  <si>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</si>
  <si>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</si>
  <si>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</si>
  <si>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</si>
  <si>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</si>
  <si>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</si>
  <si>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</si>
  <si>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</si>
  <si>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</si>
  <si>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</si>
  <si>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</si>
  <si>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</si>
  <si>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</si>
  <si>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</si>
  <si>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</si>
  <si>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</si>
  <si>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</si>
  <si>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</si>
  <si>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</si>
  <si>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</si>
  <si>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</si>
  <si>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</si>
  <si>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</si>
  <si>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</si>
  <si>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</si>
  <si>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</si>
  <si>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</si>
  <si>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</si>
  <si>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</si>
  <si>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</si>
  <si>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</si>
  <si>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</si>
  <si>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</si>
  <si>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</si>
  <si>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</si>
  <si>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</si>
  <si>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</si>
  <si>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</si>
  <si>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</si>
  <si>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</si>
  <si>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</si>
  <si>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</si>
  <si>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</si>
  <si>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</si>
  <si>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</si>
  <si>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</si>
  <si>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</si>
  <si>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</si>
  <si>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</si>
  <si>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</si>
  <si>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</si>
  <si>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</si>
  <si>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</si>
  <si>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</si>
  <si>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</si>
  <si>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</si>
  <si>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</si>
  <si>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</si>
  <si>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</si>
  <si>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</si>
  <si>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</si>
  <si>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</si>
  <si>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</si>
  <si>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</si>
  <si>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</si>
  <si>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</si>
  <si>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</si>
  <si>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</si>
  <si>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</si>
  <si>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</si>
  <si>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</si>
  <si>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</si>
  <si>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</si>
  <si>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</si>
  <si>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</si>
  <si>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</si>
  <si>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</si>
  <si>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</si>
  <si>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</si>
  <si>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</si>
  <si>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</si>
  <si>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</si>
  <si>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</si>
  <si>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</si>
  <si>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</si>
  <si>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</si>
  <si>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</si>
  <si>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</si>
  <si>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</si>
  <si>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</si>
  <si>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</si>
  <si>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</si>
  <si>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</si>
  <si>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</si>
  <si>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</si>
  <si>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</si>
  <si>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</si>
  <si>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</si>
  <si>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</si>
  <si>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</si>
  <si>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</si>
  <si>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</si>
  <si>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</si>
  <si>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</si>
  <si>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</si>
  <si>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</si>
  <si>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</si>
  <si>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</si>
  <si>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</si>
  <si>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</si>
  <si>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</si>
  <si>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</si>
  <si>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</si>
  <si>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</si>
  <si>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</si>
  <si>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</si>
  <si>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</si>
  <si>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</si>
  <si>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</si>
  <si>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</si>
  <si>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</si>
  <si>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</si>
  <si>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</si>
  <si>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</si>
  <si>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</si>
  <si>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</si>
  <si>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</si>
  <si>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</si>
  <si>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</si>
  <si>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</si>
  <si>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</si>
  <si>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</si>
  <si>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</si>
  <si>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</si>
  <si>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</si>
  <si>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</si>
  <si>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</si>
  <si>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</si>
  <si>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</si>
  <si>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</si>
  <si>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</si>
  <si>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</si>
  <si>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</si>
  <si>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</si>
  <si>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</si>
  <si>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</si>
  <si>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</si>
  <si>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</si>
  <si>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</si>
  <si>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</si>
  <si>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</si>
  <si>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</si>
  <si>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</si>
  <si>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</si>
  <si>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</si>
  <si>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</si>
  <si>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</si>
  <si>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</si>
  <si>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</si>
  <si>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</si>
  <si>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</si>
  <si>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</si>
  <si>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</si>
  <si>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</si>
  <si>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</si>
  <si>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</si>
  <si>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</si>
  <si>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</si>
  <si>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</si>
  <si>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</si>
  <si>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</si>
  <si>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</si>
  <si>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</si>
  <si>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</si>
  <si>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</si>
  <si>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</si>
  <si>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</si>
  <si>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</si>
  <si>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</si>
  <si>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</si>
  <si>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</si>
  <si>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</si>
  <si>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</si>
  <si>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</si>
  <si>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</si>
  <si>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</si>
  <si>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</si>
  <si>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</si>
  <si>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</si>
  <si>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</si>
  <si>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</si>
  <si>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</si>
  <si>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</si>
  <si>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</si>
  <si>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</si>
  <si>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</si>
  <si>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</si>
  <si>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</si>
  <si>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</si>
  <si>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</si>
  <si>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</si>
  <si>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</si>
  <si>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</si>
  <si>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</si>
  <si>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</si>
  <si>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</si>
  <si>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</si>
  <si>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</si>
  <si>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</si>
  <si>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</si>
  <si>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</si>
  <si>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</si>
  <si>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</si>
  <si>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</si>
  <si>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</si>
  <si>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</si>
  <si>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</si>
  <si>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</si>
  <si>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</si>
  <si>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</si>
  <si>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</si>
  <si>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</si>
  <si>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</si>
  <si>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</si>
  <si>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</si>
  <si>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</si>
  <si>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</si>
  <si>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</si>
  <si>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</si>
  <si>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</si>
  <si>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</si>
  <si>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</si>
  <si>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</si>
  <si>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</si>
  <si>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</si>
  <si>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</si>
  <si>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</si>
  <si>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</si>
  <si>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</si>
  <si>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</si>
  <si>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</si>
  <si>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</si>
  <si>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</si>
  <si>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</si>
  <si>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</si>
  <si>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</si>
  <si>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</si>
  <si>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</si>
  <si>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</si>
  <si>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</si>
  <si>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</si>
  <si>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</si>
  <si>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</si>
  <si>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</si>
  <si>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</si>
  <si>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</si>
  <si>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</si>
  <si>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</si>
  <si>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</si>
  <si>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</si>
  <si>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</si>
  <si>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</si>
  <si>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</si>
  <si>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</si>
  <si>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</si>
  <si>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</si>
  <si>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</si>
  <si>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</si>
  <si>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</si>
  <si>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</si>
  <si>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</si>
  <si>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</si>
  <si>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</si>
  <si>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</si>
  <si>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</si>
  <si>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</si>
  <si>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</si>
  <si>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</si>
  <si>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</si>
  <si>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</si>
  <si>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</si>
  <si>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</si>
  <si>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</si>
  <si>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</si>
  <si>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</si>
  <si>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</si>
  <si>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</si>
  <si>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</si>
  <si>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</si>
  <si>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</si>
  <si>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</si>
  <si>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</si>
  <si>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</si>
  <si>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</si>
  <si>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</si>
  <si>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</si>
  <si>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</si>
  <si>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</si>
  <si>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</si>
  <si>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</si>
  <si>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</si>
  <si>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</si>
  <si>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</si>
  <si>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</si>
  <si>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</si>
  <si>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</si>
  <si>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</si>
  <si>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</si>
  <si>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</si>
  <si>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</si>
  <si>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</si>
  <si>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</si>
  <si>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</si>
  <si>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</si>
  <si>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</si>
  <si>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</si>
  <si>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</si>
  <si>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</si>
  <si>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</si>
  <si>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</si>
  <si>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</si>
  <si>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</si>
  <si>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</si>
  <si>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</si>
  <si>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</si>
  <si>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</si>
  <si>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</si>
  <si>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</si>
  <si>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</si>
  <si>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</si>
  <si>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</si>
  <si>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</si>
  <si>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</si>
  <si>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</si>
  <si>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</si>
  <si>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</si>
  <si>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</si>
  <si>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</si>
  <si>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</si>
  <si>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</si>
  <si>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</si>
  <si>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</si>
  <si>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</si>
  <si>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</si>
  <si>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</si>
  <si>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</si>
  <si>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</si>
  <si>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</si>
  <si>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</si>
  <si>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</si>
  <si>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</si>
  <si>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</si>
  <si>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</si>
  <si>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</si>
  <si>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</si>
  <si>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</si>
  <si>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</si>
  <si>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</si>
  <si>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</si>
  <si>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</si>
  <si>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</si>
  <si>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</si>
  <si>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</si>
  <si>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</si>
  <si>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</si>
  <si>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</si>
  <si>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</si>
  <si>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</si>
  <si>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</si>
  <si>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</si>
  <si>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</si>
  <si>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</si>
  <si>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</si>
  <si>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</si>
  <si>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</si>
  <si>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</si>
  <si>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</si>
  <si>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</si>
  <si>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</si>
  <si>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</si>
  <si>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</si>
  <si>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</si>
  <si>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</si>
  <si>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</si>
  <si>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</si>
  <si>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</si>
  <si>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</si>
  <si>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</si>
  <si>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</si>
  <si>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</si>
  <si>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</si>
  <si>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</si>
  <si>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</si>
  <si>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</si>
  <si>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</si>
  <si>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</si>
  <si>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</si>
  <si>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</si>
  <si>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</si>
  <si>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</si>
  <si>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</si>
  <si>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</si>
  <si>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</si>
  <si>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</si>
  <si>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</si>
  <si>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</si>
  <si>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</si>
  <si>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</si>
  <si>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</si>
  <si>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</si>
  <si>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</si>
  <si>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</si>
  <si>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</si>
  <si>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</si>
  <si>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</si>
  <si>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</si>
  <si>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</si>
  <si>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</si>
  <si>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</si>
  <si>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</si>
  <si>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</si>
  <si>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</si>
  <si>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</si>
  <si>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</si>
  <si>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</si>
  <si>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</si>
  <si>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</si>
  <si>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</si>
  <si>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</si>
  <si>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</si>
  <si>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</si>
  <si>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</si>
  <si>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</si>
  <si>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</si>
  <si>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</si>
  <si>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</si>
  <si>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</si>
  <si>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</si>
  <si>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</si>
  <si>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</si>
  <si>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</si>
  <si>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</si>
  <si>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</si>
  <si>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</si>
  <si>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</si>
  <si>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</si>
  <si>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</si>
  <si>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</si>
  <si>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</si>
  <si>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</si>
  <si>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</si>
  <si>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</si>
  <si>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</si>
  <si>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</si>
  <si>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</si>
  <si>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</si>
  <si>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</si>
  <si>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</si>
  <si>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</si>
  <si>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</si>
  <si>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</si>
  <si>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</si>
  <si>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</si>
  <si>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</si>
  <si>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</si>
  <si>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</si>
  <si>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</si>
  <si>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</si>
  <si>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</si>
  <si>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</si>
  <si>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</si>
  <si>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</si>
  <si>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</si>
  <si>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</si>
  <si>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</si>
  <si>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</si>
  <si>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</si>
  <si>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</si>
  <si>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</si>
  <si>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</si>
  <si>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</si>
  <si>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</si>
  <si>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</si>
  <si>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</si>
  <si>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</si>
  <si>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</si>
  <si>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</si>
  <si>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</si>
  <si>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</si>
  <si>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</si>
  <si>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</si>
  <si>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</si>
  <si>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</si>
  <si>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</si>
  <si>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</si>
  <si>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</si>
  <si>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</si>
  <si>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</si>
  <si>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</si>
  <si>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</si>
  <si>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</si>
  <si>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</si>
  <si>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</si>
  <si>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</si>
  <si>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</si>
  <si>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</si>
  <si>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</si>
  <si>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</si>
  <si>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</si>
  <si>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</si>
  <si>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</si>
  <si>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</si>
  <si>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</si>
  <si>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</si>
  <si>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</si>
  <si>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</si>
  <si>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</si>
  <si>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</si>
  <si>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</si>
  <si>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</si>
  <si>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</si>
  <si>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</si>
  <si>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</si>
  <si>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</si>
  <si>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</si>
  <si>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</si>
  <si>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</si>
  <si>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</si>
  <si>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</si>
  <si>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</si>
  <si>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</si>
  <si>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</si>
  <si>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</si>
  <si>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</si>
  <si>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</si>
  <si>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</si>
  <si>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</si>
  <si>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</si>
  <si>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</si>
  <si>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</si>
  <si>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</si>
  <si>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</si>
  <si>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</si>
  <si>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</si>
  <si>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</si>
  <si>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</si>
  <si>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</si>
  <si>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</si>
  <si>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</si>
  <si>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</si>
  <si>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</si>
  <si>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</si>
  <si>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</si>
  <si>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</si>
  <si>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</si>
  <si>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</si>
  <si>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</si>
  <si>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</si>
  <si>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</si>
  <si>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</si>
  <si>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</si>
  <si>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</si>
  <si>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</si>
  <si>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</si>
  <si>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</si>
  <si>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</si>
  <si>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</si>
  <si>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</si>
  <si>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</si>
  <si>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</si>
  <si>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</si>
  <si>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</si>
  <si>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</si>
  <si>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</si>
  <si>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</si>
  <si>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</si>
  <si>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</si>
  <si>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</si>
  <si>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</si>
  <si>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</si>
  <si>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</si>
  <si>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</si>
  <si>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</si>
  <si>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</si>
  <si>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</si>
  <si>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</si>
  <si>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</si>
  <si>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</si>
  <si>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</si>
  <si>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</si>
  <si>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</si>
  <si>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</si>
  <si>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</si>
  <si>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</si>
  <si>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</si>
  <si>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</si>
  <si>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</si>
  <si>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</si>
  <si>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</si>
  <si>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</si>
  <si>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</si>
  <si>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</si>
  <si>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</si>
  <si>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</si>
  <si>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</si>
  <si>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</si>
  <si>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</si>
  <si>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</si>
  <si>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</si>
  <si>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</si>
  <si>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</si>
  <si>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</si>
  <si>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</si>
  <si>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</si>
  <si>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</si>
  <si>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</si>
  <si>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</si>
  <si>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</si>
  <si>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</si>
  <si>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</si>
  <si>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</si>
  <si>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</si>
  <si>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</si>
  <si>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</si>
  <si>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</si>
  <si>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</si>
  <si>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</si>
  <si>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</si>
  <si>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</si>
  <si>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</si>
  <si>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</si>
  <si>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</si>
  <si>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</si>
  <si>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</si>
  <si>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</si>
  <si>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</si>
  <si>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</si>
  <si>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</si>
  <si>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</si>
  <si>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</si>
  <si>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</si>
  <si>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</si>
  <si>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</si>
  <si>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</si>
  <si>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</si>
  <si>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</si>
  <si>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</si>
  <si>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</si>
  <si>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</si>
  <si>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</si>
  <si>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</si>
  <si>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</si>
  <si>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</si>
  <si>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</si>
  <si>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</si>
  <si>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</si>
  <si>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</si>
  <si>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</si>
  <si>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</si>
  <si>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</si>
  <si>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</si>
  <si>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</si>
  <si>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</si>
  <si>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</si>
  <si>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</si>
  <si>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</si>
  <si>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</si>
  <si>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</si>
  <si>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</si>
  <si>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</si>
  <si>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</si>
  <si>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</si>
  <si>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</si>
  <si>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</si>
  <si>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</si>
  <si>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</si>
  <si>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</si>
  <si>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</si>
  <si>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</si>
  <si>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</si>
  <si>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</si>
  <si>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</si>
  <si>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</si>
  <si>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</si>
  <si>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</si>
  <si>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</si>
  <si>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</si>
  <si>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</si>
  <si>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</si>
  <si>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</si>
  <si>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</si>
  <si>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</si>
  <si>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</si>
  <si>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</si>
  <si>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</si>
  <si>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</si>
  <si>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</si>
  <si>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</si>
  <si>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</si>
  <si>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</si>
  <si>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</si>
  <si>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</si>
  <si>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</si>
  <si>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</si>
  <si>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</si>
  <si>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</si>
  <si>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</si>
  <si>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</si>
  <si>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</si>
  <si>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</si>
  <si>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</si>
  <si>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</si>
  <si>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</si>
  <si>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</si>
  <si>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</si>
  <si>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</si>
  <si>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</si>
  <si>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</si>
  <si>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</si>
  <si>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</si>
  <si>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</si>
  <si>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</si>
  <si>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</si>
  <si>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</si>
  <si>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</si>
  <si>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</si>
  <si>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</si>
  <si>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</si>
  <si>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</si>
  <si>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</si>
  <si>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</si>
  <si>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</si>
  <si>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</si>
  <si>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</si>
  <si>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</si>
  <si>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</si>
  <si>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</si>
  <si>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</si>
  <si>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</si>
  <si>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</si>
  <si>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</si>
  <si>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</si>
  <si>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</si>
  <si>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</si>
  <si>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</si>
  <si>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</si>
  <si>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</si>
  <si>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</si>
  <si>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</si>
  <si>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</si>
  <si>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</si>
  <si>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</si>
  <si>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</si>
  <si>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</si>
  <si>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</si>
  <si>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</si>
  <si>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</si>
  <si>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</si>
  <si>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</si>
  <si>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</si>
  <si>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</si>
  <si>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</si>
  <si>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</si>
  <si>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</si>
  <si>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</si>
  <si>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</si>
  <si>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</si>
  <si>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</si>
  <si>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</si>
  <si>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</si>
  <si>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</si>
  <si>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</si>
  <si>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</si>
  <si>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</si>
  <si>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</si>
  <si>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</si>
  <si>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</si>
  <si>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</si>
  <si>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</si>
  <si>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</si>
  <si>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</si>
  <si>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</si>
  <si>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</si>
  <si>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</si>
  <si>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</si>
  <si>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</si>
  <si>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</si>
  <si>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</si>
  <si>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</si>
  <si>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</si>
  <si>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</si>
  <si>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</si>
  <si>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</si>
  <si>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</si>
  <si>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</si>
  <si>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</si>
  <si>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</si>
  <si>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</si>
  <si>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</si>
  <si>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</si>
  <si>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</si>
  <si>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</si>
  <si>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</si>
  <si>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</si>
  <si>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</si>
  <si>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</si>
  <si>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</si>
  <si>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</si>
  <si>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</si>
  <si>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</si>
  <si>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</si>
  <si>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</si>
  <si>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</si>
  <si>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</si>
  <si>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</si>
  <si>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</si>
  <si>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</si>
  <si>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</si>
  <si>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</si>
  <si>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</si>
  <si>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</si>
  <si>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</si>
  <si>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</si>
  <si>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</si>
  <si>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</si>
  <si>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</si>
  <si>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</si>
  <si>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</si>
  <si>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</si>
  <si>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</si>
  <si>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</si>
  <si>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</si>
  <si>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</si>
  <si>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</si>
  <si>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</si>
  <si>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</si>
  <si>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</si>
  <si>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</si>
  <si>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</si>
  <si>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</si>
  <si>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</si>
  <si>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</si>
  <si>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</si>
  <si>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</si>
  <si>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</si>
  <si>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</si>
  <si>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</si>
  <si>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</si>
  <si>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</si>
  <si>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</si>
  <si>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</si>
  <si>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</si>
  <si>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</si>
  <si>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</si>
  <si>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</si>
  <si>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</si>
  <si>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</si>
  <si>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</si>
  <si>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</si>
  <si>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</si>
  <si>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</si>
  <si>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</si>
  <si>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</si>
  <si>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</si>
  <si>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</si>
  <si>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</si>
  <si>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</si>
  <si>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</si>
  <si>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</si>
  <si>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</si>
  <si>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</si>
  <si>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</si>
  <si>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</si>
  <si>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</si>
  <si>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</si>
  <si>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</si>
  <si>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</si>
  <si>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</si>
  <si>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</si>
  <si>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</si>
  <si>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</si>
  <si>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</si>
  <si>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</si>
  <si>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</si>
  <si>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</si>
  <si>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</si>
  <si>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</si>
  <si>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</si>
  <si>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</si>
  <si>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</si>
  <si>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</si>
  <si>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</si>
  <si>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</si>
  <si>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</si>
  <si>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</si>
  <si>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</si>
  <si>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</si>
  <si>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</si>
  <si>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</si>
  <si>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</si>
  <si>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</si>
  <si>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</si>
  <si>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</si>
  <si>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</si>
  <si>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</si>
  <si>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</si>
  <si>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</si>
  <si>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</si>
  <si>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</si>
  <si>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</si>
  <si>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</si>
  <si>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</si>
  <si>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</si>
  <si>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</si>
  <si>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</si>
  <si>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</si>
  <si>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</si>
  <si>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</si>
  <si>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</si>
  <si>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</si>
  <si>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</si>
  <si>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</si>
  <si>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</si>
  <si>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</si>
  <si>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</si>
  <si>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</si>
  <si>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</si>
  <si>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</si>
  <si>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</si>
  <si>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</si>
  <si>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</si>
  <si>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</si>
  <si>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</si>
  <si>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</si>
  <si>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</si>
  <si>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</si>
  <si>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</si>
  <si>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</si>
  <si>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</si>
  <si>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</si>
  <si>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</si>
  <si>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</si>
  <si>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</si>
  <si>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</si>
  <si>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</si>
  <si>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</si>
  <si>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</si>
  <si>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</si>
  <si>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</si>
  <si>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</si>
  <si>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</si>
  <si>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</si>
  <si>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</si>
  <si>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</si>
  <si>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</si>
  <si>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</si>
  <si>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</si>
  <si>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</si>
  <si>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</si>
  <si>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</si>
  <si>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</si>
  <si>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</si>
  <si>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</si>
  <si>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</si>
  <si>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</si>
  <si>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</si>
  <si>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</si>
  <si>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</si>
  <si>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</si>
  <si>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</si>
  <si>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</si>
  <si>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</si>
  <si>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</si>
  <si>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</si>
  <si>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</si>
  <si>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</si>
  <si>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</si>
  <si>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</si>
  <si>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</si>
  <si>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</si>
  <si>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</si>
  <si>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</si>
  <si>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</si>
  <si>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</si>
  <si>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</si>
  <si>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</si>
  <si>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</si>
  <si>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</si>
  <si>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</si>
  <si>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</si>
  <si>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</si>
  <si>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</si>
  <si>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</si>
  <si>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</si>
  <si>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</si>
  <si>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</si>
  <si>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</si>
  <si>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</si>
  <si>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</si>
  <si>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</si>
  <si>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</si>
  <si>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</si>
  <si>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</si>
  <si>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</si>
  <si>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</si>
  <si>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</si>
  <si>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</si>
  <si>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</si>
  <si>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</si>
  <si>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</si>
  <si>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</si>
  <si>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</si>
  <si>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</si>
  <si>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</si>
  <si>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</si>
  <si>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</si>
  <si>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</si>
  <si>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</si>
  <si>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</si>
  <si>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</si>
  <si>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</si>
  <si>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</si>
  <si>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</si>
  <si>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</si>
  <si>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</si>
  <si>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</si>
  <si>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</si>
  <si>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</si>
  <si>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</si>
  <si>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</si>
  <si>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</si>
  <si>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</si>
  <si>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</si>
  <si>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</si>
  <si>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</si>
  <si>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</si>
  <si>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</si>
  <si>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</si>
  <si>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</si>
  <si>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</si>
  <si>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</si>
  <si>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</si>
  <si>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</si>
  <si>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</si>
  <si>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</si>
  <si>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</si>
  <si>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</si>
  <si>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</si>
  <si>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</si>
  <si>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</si>
  <si>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</si>
  <si>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</si>
  <si>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</si>
  <si>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</si>
  <si>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</si>
  <si>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</si>
  <si>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</si>
  <si>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</si>
  <si>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</si>
  <si>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</si>
  <si>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</si>
  <si>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</si>
  <si>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</si>
  <si>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</si>
  <si>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</si>
  <si>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</si>
  <si>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</si>
  <si>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</si>
  <si>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</si>
  <si>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</si>
  <si>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</si>
  <si>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</si>
  <si>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</si>
  <si>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</si>
  <si>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</si>
  <si>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</si>
  <si>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</si>
  <si>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</si>
  <si>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</si>
  <si>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</si>
  <si>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</si>
  <si>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</si>
  <si>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</si>
  <si>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</si>
  <si>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</si>
  <si>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</si>
  <si>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</si>
  <si>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</si>
  <si>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</si>
  <si>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</si>
  <si>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</si>
  <si>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</si>
  <si>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</si>
  <si>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</si>
  <si>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</si>
  <si>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</si>
  <si>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</si>
  <si>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</si>
  <si>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</si>
  <si>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</si>
  <si>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</si>
  <si>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</si>
  <si>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</si>
  <si>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</si>
  <si>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</si>
  <si>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</si>
  <si>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</si>
  <si>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</si>
  <si>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</si>
  <si>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</si>
  <si>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</si>
  <si>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</si>
  <si>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</si>
  <si>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</si>
  <si>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</si>
  <si>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</si>
  <si>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</si>
  <si>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</si>
  <si>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</si>
  <si>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</si>
  <si>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</si>
  <si>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</si>
  <si>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</si>
  <si>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</si>
  <si>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</si>
  <si>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</si>
  <si>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</si>
  <si>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</si>
  <si>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</si>
  <si>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</si>
  <si>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</si>
  <si>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</si>
  <si>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</si>
  <si>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</si>
  <si>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</si>
  <si>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</si>
  <si>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</si>
  <si>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</si>
  <si>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</si>
  <si>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</si>
  <si>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</si>
  <si>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</si>
  <si>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</si>
  <si>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</si>
  <si>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</si>
  <si>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</si>
  <si>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</si>
  <si>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</si>
  <si>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</si>
  <si>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</si>
  <si>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</si>
  <si>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</si>
  <si>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</si>
  <si>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</si>
  <si>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</si>
  <si>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</si>
  <si>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</si>
  <si>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</si>
  <si>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</si>
  <si>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</si>
  <si>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</si>
  <si>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</si>
  <si>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</si>
  <si>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</si>
  <si>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</si>
  <si>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</si>
  <si>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</si>
  <si>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</si>
  <si>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</si>
  <si>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</si>
  <si>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</si>
  <si>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</si>
  <si>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</si>
  <si>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</si>
  <si>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</si>
  <si>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</si>
  <si>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</si>
  <si>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</si>
  <si>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</si>
  <si>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</si>
  <si>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</si>
  <si>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</si>
  <si>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</si>
  <si>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</si>
  <si>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</si>
  <si>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</si>
  <si>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</si>
  <si>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</si>
  <si>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</si>
  <si>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</si>
  <si>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</si>
  <si>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</si>
  <si>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</si>
  <si>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</si>
  <si>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</si>
  <si>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</si>
  <si>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</si>
  <si>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</si>
  <si>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</si>
  <si>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</si>
  <si>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</si>
  <si>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</si>
  <si>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</si>
  <si>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</si>
  <si>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</si>
  <si>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</si>
  <si>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</si>
  <si>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</si>
  <si>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</si>
  <si>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</si>
  <si>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</si>
  <si>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</si>
  <si>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</si>
  <si>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</si>
  <si>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</si>
  <si>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</si>
  <si>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</si>
  <si>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</si>
  <si>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</si>
  <si>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</si>
  <si>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</si>
  <si>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</si>
  <si>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</si>
  <si>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</si>
  <si>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</si>
  <si>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</si>
  <si>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</si>
  <si>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</si>
  <si>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</si>
  <si>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</si>
  <si>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</si>
  <si>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</si>
  <si>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</si>
  <si>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</si>
  <si>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</si>
  <si>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</si>
  <si>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</si>
  <si>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</si>
  <si>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</si>
  <si>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</si>
  <si>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</si>
  <si>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</si>
  <si>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</si>
  <si>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</si>
  <si>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</si>
  <si>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</si>
  <si>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</si>
  <si>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</si>
  <si>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</si>
  <si>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</si>
  <si>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</si>
  <si>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</si>
  <si>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</si>
  <si>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</si>
  <si>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</si>
  <si>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</si>
  <si>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</si>
  <si>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</si>
  <si>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</si>
  <si>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</si>
  <si>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</si>
  <si>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</si>
  <si>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</si>
  <si>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</si>
  <si>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</si>
  <si>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</si>
  <si>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</si>
  <si>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</si>
  <si>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</si>
  <si>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</si>
  <si>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</si>
  <si>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</si>
  <si>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</si>
  <si>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</si>
  <si>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</si>
  <si>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</si>
  <si>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</si>
  <si>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</si>
  <si>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</si>
  <si>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</si>
  <si>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</si>
  <si>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</si>
  <si>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</si>
  <si>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</si>
  <si>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</si>
  <si>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</si>
  <si>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</si>
  <si>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</si>
  <si>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</si>
  <si>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</si>
  <si>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</si>
  <si>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</si>
  <si>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</si>
  <si>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</si>
  <si>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</si>
  <si>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</si>
  <si>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</si>
  <si>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</si>
  <si>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</si>
  <si>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</si>
  <si>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</si>
  <si>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</si>
  <si>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</si>
  <si>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</si>
  <si>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</si>
  <si>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</si>
  <si>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</si>
  <si>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</si>
  <si>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</si>
  <si>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</si>
  <si>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</si>
  <si>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</si>
  <si>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</si>
  <si>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</si>
  <si>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</si>
  <si>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</si>
  <si>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</si>
  <si>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</si>
  <si>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</si>
  <si>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</si>
  <si>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</si>
  <si>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</si>
  <si>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</si>
  <si>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</si>
  <si>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</si>
  <si>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</si>
  <si>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</si>
  <si>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</si>
  <si>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</si>
  <si>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</si>
  <si>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</si>
  <si>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</si>
  <si>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</si>
  <si>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</si>
  <si>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</si>
  <si>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</si>
  <si>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</si>
  <si>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</si>
  <si>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</si>
  <si>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</si>
  <si>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</si>
  <si>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</si>
  <si>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</si>
  <si>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</si>
  <si>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</si>
  <si>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</si>
  <si>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</si>
  <si>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</si>
  <si>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</si>
  <si>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</si>
  <si>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</si>
  <si>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</si>
  <si>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</si>
  <si>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</si>
  <si>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</si>
  <si>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</si>
  <si>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</si>
  <si>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</si>
  <si>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</si>
  <si>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</si>
  <si>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</si>
  <si>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</si>
  <si>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</si>
  <si>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</si>
  <si>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</si>
  <si>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</si>
  <si>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</si>
  <si>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</si>
  <si>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</si>
  <si>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</si>
  <si>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</si>
  <si>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</si>
  <si>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</si>
  <si>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</si>
  <si>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</si>
  <si>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</si>
  <si>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</si>
  <si>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</si>
  <si>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</si>
  <si>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</si>
  <si>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</si>
  <si>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</si>
  <si>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</si>
  <si>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</si>
  <si>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</si>
  <si>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</si>
  <si>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</si>
  <si>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</si>
  <si>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</si>
  <si>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</si>
  <si>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</si>
  <si>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</si>
  <si>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</si>
  <si>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</si>
  <si>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</si>
  <si>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</si>
  <si>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</si>
  <si>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</si>
  <si>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</si>
  <si>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</si>
  <si>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</si>
  <si>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</si>
  <si>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</si>
  <si>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</si>
  <si>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</si>
  <si>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</si>
  <si>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</si>
  <si>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</si>
  <si>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</si>
  <si>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</si>
  <si>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</si>
  <si>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</si>
  <si>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</si>
  <si>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</si>
  <si>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</si>
  <si>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</si>
  <si>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</si>
  <si>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</si>
  <si>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</si>
  <si>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</si>
  <si>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</si>
  <si>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</si>
  <si>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</si>
  <si>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</si>
  <si>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</si>
  <si>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</si>
  <si>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</si>
  <si>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</si>
  <si>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</si>
  <si>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</si>
  <si>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</si>
  <si>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</si>
  <si>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</si>
  <si>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</si>
  <si>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</si>
  <si>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</si>
  <si>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</si>
  <si>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</si>
  <si>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</si>
  <si>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</si>
  <si>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</si>
  <si>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</si>
  <si>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</si>
  <si>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</si>
  <si>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</si>
  <si>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</si>
  <si>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</si>
  <si>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</si>
  <si>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</si>
  <si>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</si>
  <si>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</si>
  <si>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</si>
  <si>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</si>
  <si>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</si>
  <si>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</si>
  <si>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</si>
  <si>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</si>
  <si>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</si>
  <si>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</si>
  <si>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</si>
  <si>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</si>
  <si>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</si>
  <si>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</si>
  <si>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</si>
  <si>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</si>
  <si>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</si>
  <si>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</si>
  <si>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</si>
  <si>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</si>
  <si>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</si>
  <si>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</si>
  <si>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</si>
  <si>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</si>
  <si>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</si>
  <si>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</si>
  <si>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</si>
  <si>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</si>
  <si>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</si>
  <si>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</si>
  <si>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</si>
  <si>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</si>
  <si>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</si>
  <si>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</si>
  <si>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</si>
  <si>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</si>
  <si>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</si>
  <si>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</si>
  <si>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</si>
  <si>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</si>
  <si>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</si>
  <si>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</si>
  <si>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</si>
  <si>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</si>
  <si>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</si>
  <si>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</si>
  <si>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</si>
  <si>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</si>
  <si>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</si>
  <si>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</si>
  <si>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</si>
  <si>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</si>
  <si>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</si>
  <si>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</si>
  <si>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</si>
  <si>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</si>
  <si>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</si>
  <si>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</si>
  <si>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</si>
  <si>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</si>
  <si>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</si>
  <si>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</si>
  <si>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</si>
  <si>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</si>
  <si>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</si>
  <si>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</si>
  <si>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</si>
  <si>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</si>
  <si>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</si>
  <si>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</si>
  <si>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</si>
  <si>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</si>
  <si>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</si>
  <si>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</si>
  <si>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</si>
  <si>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</si>
  <si>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</si>
  <si>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</si>
  <si>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</si>
  <si>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</si>
  <si>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</si>
  <si>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</si>
  <si>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</si>
  <si>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</si>
  <si>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</si>
  <si>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</si>
  <si>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</si>
  <si>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</si>
  <si>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</si>
  <si>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</si>
  <si>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</si>
  <si>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</si>
  <si>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</si>
  <si>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</si>
  <si>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</si>
  <si>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</si>
  <si>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</si>
  <si>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</si>
  <si>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</si>
  <si>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</si>
  <si>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</si>
  <si>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</si>
  <si>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</si>
  <si>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</si>
  <si>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</si>
  <si>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</si>
  <si>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</si>
  <si>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</si>
  <si>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</si>
  <si>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</si>
  <si>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</si>
  <si>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</si>
  <si>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</si>
  <si>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</si>
  <si>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</si>
  <si>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</si>
  <si>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</si>
  <si>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</si>
  <si>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</si>
  <si>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</si>
  <si>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</si>
  <si>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</si>
  <si>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</si>
  <si>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</si>
  <si>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</si>
  <si>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</si>
  <si>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</si>
  <si>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</si>
  <si>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</si>
  <si>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</si>
  <si>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</si>
  <si>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</si>
  <si>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</si>
  <si>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</si>
  <si>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</si>
  <si>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</si>
  <si>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</si>
  <si>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</si>
  <si>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</si>
  <si>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</si>
  <si>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</si>
  <si>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</si>
  <si>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</si>
  <si>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</si>
  <si>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</si>
  <si>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</si>
  <si>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</si>
  <si>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</si>
  <si>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</si>
  <si>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</si>
  <si>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</si>
  <si>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</si>
  <si>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</si>
  <si>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</si>
  <si>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</si>
  <si>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</si>
  <si>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</si>
  <si>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</si>
  <si>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</si>
  <si>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</si>
  <si>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</si>
  <si>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</si>
  <si>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</si>
  <si>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</si>
  <si>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</si>
  <si>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</si>
  <si>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</si>
  <si>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</si>
  <si>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</si>
  <si>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</si>
  <si>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</si>
  <si>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</si>
  <si>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</si>
  <si>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</si>
  <si>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</si>
  <si>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</si>
  <si>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</si>
  <si>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</si>
  <si>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</si>
  <si>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</si>
  <si>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</si>
  <si>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</si>
  <si>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</si>
  <si>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</si>
  <si>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</si>
  <si>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</si>
  <si>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</si>
  <si>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</si>
  <si>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</si>
  <si>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</si>
  <si>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</si>
  <si>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</si>
  <si>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</si>
  <si>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</si>
  <si>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</si>
  <si>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</si>
  <si>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</si>
  <si>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</si>
  <si>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</si>
  <si>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</si>
  <si>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</si>
  <si>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</si>
  <si>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</si>
  <si>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</si>
  <si>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</si>
  <si>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</si>
  <si>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</si>
  <si>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</si>
  <si>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</si>
  <si>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</si>
  <si>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</si>
  <si>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</si>
  <si>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</si>
  <si>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</si>
  <si>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</si>
  <si>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</si>
  <si>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</si>
  <si>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</si>
  <si>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</si>
  <si>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</si>
  <si>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</si>
  <si>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</si>
  <si>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</si>
  <si>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</si>
  <si>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</si>
  <si>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</si>
  <si>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</si>
  <si>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</si>
  <si>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</si>
  <si>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</si>
  <si>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</si>
  <si>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</si>
  <si>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</si>
  <si>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</si>
  <si>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</si>
  <si>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</si>
  <si>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</si>
  <si>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</si>
  <si>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</si>
  <si>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</si>
  <si>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</si>
  <si>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</si>
  <si>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</si>
  <si>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</si>
  <si>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</si>
  <si>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</si>
  <si>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</si>
  <si>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</si>
  <si>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</si>
  <si>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</si>
  <si>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</si>
  <si>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</si>
  <si>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</si>
  <si>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</si>
  <si>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</si>
  <si>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</si>
  <si>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</si>
  <si>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</si>
  <si>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</si>
  <si>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</si>
  <si>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</si>
  <si>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</si>
  <si>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</si>
  <si>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</si>
  <si>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</si>
  <si>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</si>
  <si>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</si>
  <si>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</si>
  <si>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</si>
  <si>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</si>
  <si>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</si>
  <si>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</si>
  <si>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</si>
  <si>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</si>
  <si>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</si>
  <si>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</si>
  <si>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</si>
  <si>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</si>
  <si>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</si>
  <si>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</si>
  <si>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</si>
  <si>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</si>
  <si>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</si>
  <si>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</si>
  <si>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</si>
  <si>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</si>
  <si>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</si>
  <si>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</si>
  <si>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</si>
  <si>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</si>
  <si>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</si>
  <si>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</si>
  <si>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</si>
  <si>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</si>
  <si>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</si>
  <si>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</si>
  <si>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</si>
  <si>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</si>
  <si>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</si>
  <si>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</si>
  <si>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</si>
  <si>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</si>
  <si>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</si>
  <si>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</si>
  <si>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</si>
  <si>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</si>
  <si>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</si>
  <si>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</si>
  <si>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</si>
  <si>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</si>
  <si>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</si>
  <si>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</si>
  <si>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</si>
  <si>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</si>
  <si>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</si>
  <si>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</si>
  <si>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</si>
  <si>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</si>
  <si>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</si>
  <si>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</si>
  <si>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</si>
  <si>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</si>
  <si>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</si>
  <si>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</si>
  <si>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</si>
  <si>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</si>
  <si>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</si>
  <si>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</si>
  <si>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</si>
  <si>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</si>
  <si>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</si>
  <si>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</si>
  <si>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</si>
  <si>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</si>
  <si>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</si>
  <si>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</si>
  <si>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</si>
  <si>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</si>
  <si>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</si>
  <si>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</si>
  <si>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</si>
  <si>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</si>
  <si>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</si>
  <si>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</si>
  <si>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</si>
  <si>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</si>
  <si>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</si>
  <si>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</si>
  <si>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</si>
  <si>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</si>
  <si>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</si>
  <si>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</si>
  <si>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</si>
  <si>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</si>
  <si>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</si>
  <si>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</si>
  <si>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</si>
  <si>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</si>
  <si>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</si>
  <si>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</si>
  <si>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</si>
  <si>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</si>
  <si>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</si>
  <si>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</si>
  <si>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</si>
  <si>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</si>
  <si>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</si>
  <si>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</si>
  <si>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</si>
  <si>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</si>
  <si>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</si>
  <si>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</si>
  <si>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</si>
  <si>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</si>
  <si>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</si>
  <si>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</si>
  <si>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</si>
  <si>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</si>
  <si>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</si>
  <si>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</si>
  <si>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</si>
  <si>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</si>
  <si>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</si>
  <si>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</si>
  <si>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</si>
  <si>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</si>
  <si>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</si>
  <si>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</si>
  <si>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</si>
  <si>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</si>
  <si>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</si>
  <si>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</si>
  <si>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</si>
  <si>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</si>
  <si>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</si>
  <si>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</si>
  <si>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</si>
  <si>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</si>
  <si>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</si>
  <si>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</si>
  <si>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</si>
  <si>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</si>
  <si>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</si>
  <si>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</si>
  <si>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</si>
  <si>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</si>
  <si>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</si>
  <si>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</si>
  <si>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</si>
  <si>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</si>
  <si>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</si>
  <si>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</si>
  <si>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</si>
  <si>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</si>
  <si>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</si>
  <si>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</si>
  <si>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</si>
  <si>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</si>
  <si>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</si>
  <si>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</si>
  <si>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</si>
  <si>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</si>
  <si>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</si>
  <si>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</si>
  <si>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</si>
  <si>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</si>
  <si>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</si>
  <si>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</si>
  <si>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</si>
  <si>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</si>
  <si>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</si>
  <si>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</si>
  <si>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</si>
  <si>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</si>
  <si>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</si>
  <si>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</si>
  <si>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</si>
  <si>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</si>
  <si>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</si>
  <si>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</si>
  <si>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</si>
  <si>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</si>
  <si>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</si>
  <si>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</si>
  <si>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</si>
  <si>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</si>
  <si>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</si>
  <si>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</si>
  <si>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</si>
  <si>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</si>
  <si>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</si>
  <si>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</si>
  <si>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</si>
  <si>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</si>
  <si>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</si>
  <si>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</si>
  <si>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</si>
  <si>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</si>
  <si>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</si>
  <si>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</si>
  <si>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</si>
  <si>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</si>
  <si>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</si>
  <si>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</si>
  <si>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</si>
  <si>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</si>
  <si>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</si>
  <si>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</si>
  <si>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</si>
  <si>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</si>
  <si>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</si>
  <si>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</si>
  <si>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</si>
  <si>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</si>
  <si>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</si>
  <si>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</si>
  <si>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</si>
  <si>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</si>
  <si>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</si>
  <si>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</si>
  <si>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</si>
  <si>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</si>
  <si>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</si>
  <si>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</si>
  <si>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</si>
  <si>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</si>
  <si>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</si>
  <si>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</si>
  <si>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</si>
  <si>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</si>
  <si>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</si>
  <si>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</si>
  <si>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</si>
  <si>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</si>
  <si>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</si>
  <si>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</si>
  <si>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</si>
  <si>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</si>
  <si>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</si>
  <si>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</si>
  <si>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</si>
  <si>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</si>
  <si>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</si>
  <si>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</si>
  <si>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</si>
  <si>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</si>
  <si>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</si>
  <si>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</si>
  <si>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</si>
  <si>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</si>
  <si>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</si>
  <si>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</si>
  <si>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</si>
  <si>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</si>
  <si>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</si>
  <si>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</si>
  <si>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</si>
  <si>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</si>
  <si>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</si>
  <si>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</si>
  <si>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</si>
  <si>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</si>
  <si>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</si>
  <si>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</si>
  <si>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</si>
  <si>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</si>
  <si>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</si>
  <si>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</si>
  <si>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</si>
  <si>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</si>
  <si>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</si>
  <si>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</si>
  <si>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</si>
  <si>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</si>
  <si>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</si>
  <si>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</si>
  <si>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</si>
  <si>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</si>
  <si>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</si>
  <si>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</si>
  <si>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</si>
  <si>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</si>
  <si>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</si>
  <si>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</si>
  <si>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</si>
  <si>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</si>
  <si>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</si>
  <si>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</si>
  <si>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</si>
  <si>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</si>
  <si>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</si>
  <si>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</si>
  <si>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</si>
  <si>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</si>
  <si>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</si>
  <si>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</si>
  <si>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</si>
  <si>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</si>
  <si>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</si>
  <si>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</si>
  <si>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</si>
  <si>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</si>
  <si>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</si>
  <si>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</si>
  <si>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</si>
  <si>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</si>
  <si>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</si>
  <si>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</si>
  <si>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</si>
  <si>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</si>
  <si>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</si>
  <si>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</si>
  <si>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</si>
  <si>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</si>
  <si>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</si>
  <si>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</si>
  <si>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</si>
  <si>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</si>
  <si>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</si>
  <si>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</si>
  <si>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</si>
  <si>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</si>
  <si>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</si>
  <si>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</si>
  <si>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</si>
  <si>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</si>
  <si>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</si>
  <si>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</si>
  <si>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</si>
  <si>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</si>
  <si>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</si>
  <si>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</si>
  <si>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</si>
  <si>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</si>
  <si>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</si>
  <si>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</si>
  <si>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</si>
  <si>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</si>
  <si>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</si>
  <si>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</si>
  <si>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</si>
  <si>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</si>
  <si>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</si>
  <si>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</si>
  <si>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</si>
  <si>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</si>
  <si>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</si>
  <si>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</si>
  <si>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</si>
  <si>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</si>
  <si>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</si>
  <si>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</si>
  <si>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</si>
  <si>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</si>
  <si>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</si>
  <si>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</si>
  <si>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</si>
  <si>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</si>
  <si>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</si>
  <si>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</si>
  <si>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</si>
  <si>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</si>
  <si>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</si>
  <si>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</si>
  <si>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</si>
  <si>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</si>
  <si>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</si>
  <si>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</si>
  <si>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</si>
  <si>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</si>
  <si>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</si>
  <si>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</si>
  <si>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</si>
  <si>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</si>
  <si>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</si>
  <si>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</si>
  <si>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</si>
  <si>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</si>
  <si>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</si>
  <si>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</si>
  <si>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</si>
  <si>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</si>
  <si>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</si>
  <si>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</si>
  <si>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</si>
  <si>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</si>
  <si>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</si>
  <si>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</si>
  <si>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</si>
  <si>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</si>
  <si>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</si>
  <si>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</si>
  <si>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</si>
  <si>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</si>
  <si>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</si>
  <si>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</si>
  <si>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</si>
  <si>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</si>
  <si>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</si>
  <si>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</si>
  <si>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</si>
  <si>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</si>
  <si>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</si>
  <si>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</si>
  <si>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</si>
  <si>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</si>
  <si>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</si>
  <si>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</si>
  <si>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</si>
  <si>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</si>
  <si>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</si>
  <si>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</si>
  <si>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</si>
  <si>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</si>
  <si>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</si>
  <si>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</si>
  <si>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</si>
  <si>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</si>
  <si>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</si>
  <si>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</si>
  <si>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</si>
  <si>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</si>
  <si>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</si>
  <si>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</si>
  <si>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</si>
  <si>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</si>
  <si>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</si>
  <si>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</si>
  <si>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</si>
  <si>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</si>
  <si>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</si>
  <si>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</si>
  <si>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</si>
  <si>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</si>
  <si>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</si>
  <si>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</si>
  <si>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</si>
  <si>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</si>
  <si>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</si>
  <si>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</si>
  <si>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</si>
  <si>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</si>
  <si>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</si>
  <si>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</si>
  <si>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</si>
  <si>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</si>
  <si>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</si>
  <si>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</si>
  <si>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</si>
  <si>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</si>
  <si>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</si>
  <si>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</si>
  <si>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</si>
  <si>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</si>
  <si>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</si>
  <si>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</si>
  <si>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</si>
  <si>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</si>
  <si>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</si>
  <si>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</si>
  <si>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</si>
  <si>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</si>
  <si>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</si>
  <si>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</si>
  <si>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</si>
  <si>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</si>
  <si>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</si>
  <si>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</si>
  <si>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</si>
  <si>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</si>
  <si>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</si>
  <si>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</si>
  <si>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</si>
  <si>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</si>
  <si>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</si>
  <si>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</si>
  <si>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</si>
  <si>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</si>
  <si>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</si>
  <si>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</si>
  <si>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</si>
  <si>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</si>
  <si>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</si>
  <si>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</si>
  <si>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</si>
  <si>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</si>
  <si>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</si>
  <si>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</si>
  <si>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</si>
  <si>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</si>
  <si>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</si>
  <si>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</si>
  <si>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</si>
  <si>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</si>
  <si>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</si>
  <si>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</si>
  <si>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</si>
  <si>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</si>
  <si>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</si>
  <si>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</si>
  <si>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</si>
  <si>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</si>
  <si>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</si>
  <si>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</si>
  <si>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</si>
  <si>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</si>
  <si>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</si>
  <si>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</si>
  <si>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</si>
  <si>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</si>
  <si>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</si>
  <si>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</si>
  <si>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</si>
  <si>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</si>
  <si>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</si>
  <si>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</si>
  <si>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</si>
  <si>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</si>
  <si>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</si>
  <si>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</si>
  <si>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</si>
  <si>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</si>
  <si>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</si>
  <si>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</si>
  <si>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</si>
  <si>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</si>
  <si>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</si>
  <si>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</si>
  <si>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</si>
  <si>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</si>
  <si>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</si>
  <si>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</si>
  <si>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</si>
  <si>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</si>
  <si>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</si>
  <si>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</si>
  <si>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</si>
  <si>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</si>
  <si>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</si>
  <si>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</si>
  <si>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</si>
  <si>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</si>
  <si>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</si>
  <si>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</si>
  <si>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</si>
  <si>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</si>
  <si>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</si>
  <si>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</si>
  <si>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</si>
  <si>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</si>
  <si>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</si>
  <si>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</si>
  <si>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</si>
  <si>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</si>
  <si>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</si>
  <si>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</si>
  <si>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</si>
  <si>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</si>
  <si>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</si>
  <si>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</si>
  <si>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</si>
  <si>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</si>
  <si>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</si>
  <si>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</si>
  <si>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</si>
  <si>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</si>
  <si>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</si>
  <si>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</si>
  <si>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</si>
  <si>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</si>
  <si>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</si>
  <si>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</si>
  <si>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</si>
  <si>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</si>
  <si>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</si>
  <si>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</si>
  <si>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</si>
  <si>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</si>
  <si>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</si>
  <si>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</si>
  <si>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</si>
  <si>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</si>
  <si>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</si>
  <si>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</si>
  <si>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</si>
  <si>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</si>
  <si>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</si>
  <si>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</si>
  <si>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</si>
  <si>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</si>
  <si>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</si>
  <si>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</si>
  <si>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</si>
  <si>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</si>
  <si>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</si>
  <si>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</si>
  <si>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</si>
  <si>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</si>
  <si>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</si>
  <si>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</si>
  <si>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</si>
  <si>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</si>
  <si>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</si>
  <si>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</si>
  <si>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</si>
  <si>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</si>
  <si>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</si>
  <si>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</si>
  <si>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</si>
  <si>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</si>
  <si>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</si>
  <si>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</si>
  <si>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</si>
  <si>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</si>
  <si>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</si>
  <si>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</si>
  <si>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</si>
  <si>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</si>
  <si>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</si>
  <si>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</si>
  <si>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</si>
  <si>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</si>
  <si>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</si>
  <si>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</si>
  <si>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</si>
  <si>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</si>
  <si>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</si>
  <si>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</si>
  <si>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</si>
  <si>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</si>
  <si>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</si>
  <si>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</si>
  <si>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</si>
  <si>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</si>
  <si>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</si>
  <si>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</si>
  <si>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</si>
  <si>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</si>
  <si>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</si>
  <si>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</si>
  <si>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</si>
  <si>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</si>
  <si>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</si>
  <si>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</si>
  <si>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</si>
  <si>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</si>
  <si>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</si>
  <si>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</si>
  <si>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</si>
  <si>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</si>
  <si>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</si>
  <si>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</si>
  <si>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</si>
  <si>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</si>
  <si>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</si>
  <si>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</si>
  <si>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</si>
  <si>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</si>
  <si>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</si>
  <si>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</si>
  <si>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</si>
  <si>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</si>
  <si>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</si>
  <si>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</si>
  <si>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</si>
  <si>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</si>
  <si>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</si>
  <si>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</si>
  <si>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</si>
  <si>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</si>
  <si>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</si>
  <si>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</si>
  <si>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</si>
  <si>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</si>
  <si>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</si>
  <si>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</si>
  <si>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</si>
  <si>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</si>
  <si>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</si>
  <si>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</si>
  <si>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</si>
  <si>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</si>
  <si>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</si>
  <si>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</si>
  <si>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</si>
  <si>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</si>
  <si>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</si>
  <si>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</si>
  <si>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</si>
  <si>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</si>
  <si>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</si>
  <si>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</si>
  <si>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</si>
  <si>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</si>
  <si>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</si>
  <si>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</si>
  <si>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</si>
  <si>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</si>
  <si>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</si>
  <si>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</si>
  <si>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</si>
  <si>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</si>
  <si>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</si>
  <si>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</si>
  <si>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</si>
  <si>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</si>
  <si>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</si>
  <si>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</si>
  <si>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</si>
  <si>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</si>
  <si>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</si>
  <si>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</si>
  <si>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</si>
  <si>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</si>
  <si>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</si>
  <si>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</si>
  <si>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</si>
  <si>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</si>
  <si>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</si>
  <si>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</si>
  <si>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</si>
  <si>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</si>
  <si>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</si>
  <si>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</si>
  <si>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</si>
  <si>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</si>
  <si>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</si>
  <si>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</si>
  <si>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</si>
  <si>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</si>
  <si>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</si>
  <si>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</si>
  <si>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</si>
  <si>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</si>
  <si>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</si>
  <si>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</si>
  <si>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</si>
  <si>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</si>
  <si>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</si>
  <si>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</si>
  <si>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</si>
  <si>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</si>
  <si>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</si>
  <si>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</si>
  <si>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</si>
  <si>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</si>
  <si>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</si>
  <si>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</si>
  <si>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</si>
  <si>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</si>
  <si>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</si>
  <si>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</si>
  <si>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</si>
  <si>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</si>
  <si>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</si>
  <si>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</si>
  <si>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</si>
  <si>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</si>
  <si>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</si>
  <si>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</si>
  <si>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</si>
  <si>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</si>
  <si>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</si>
  <si>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</si>
  <si>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</si>
  <si>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</si>
  <si>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</si>
  <si>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</si>
  <si>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</si>
  <si>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</si>
  <si>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</si>
  <si>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</si>
  <si>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</si>
  <si>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</si>
  <si>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</si>
  <si>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</si>
  <si>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</si>
  <si>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</si>
  <si>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</si>
  <si>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</si>
  <si>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</si>
  <si>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</si>
  <si>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</si>
  <si>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</si>
  <si>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</si>
  <si>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</si>
  <si>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</si>
  <si>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</si>
  <si>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</si>
  <si>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</si>
  <si>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</si>
  <si>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</si>
  <si>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</si>
  <si>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</si>
  <si>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</si>
  <si>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</si>
  <si>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</si>
  <si>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</si>
  <si>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</si>
  <si>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</si>
  <si>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</si>
  <si>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</si>
  <si>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</si>
  <si>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</si>
  <si>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</si>
  <si>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</si>
  <si>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</si>
  <si>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</si>
  <si>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</si>
  <si>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</si>
  <si>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</si>
  <si>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</si>
  <si>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</si>
  <si>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</si>
  <si>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</si>
  <si>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</si>
  <si>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</si>
  <si>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</si>
  <si>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</si>
  <si>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</si>
  <si>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</si>
  <si>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</si>
  <si>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</si>
  <si>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</si>
  <si>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</si>
  <si>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</si>
  <si>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</si>
  <si>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</si>
  <si>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</si>
  <si>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</si>
  <si>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</si>
  <si>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</si>
  <si>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</si>
  <si>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</si>
  <si>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</si>
  <si>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</si>
  <si>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</si>
  <si>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</si>
  <si>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</si>
  <si>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</si>
  <si>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</si>
  <si>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</si>
  <si>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</si>
  <si>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</si>
  <si>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</si>
  <si>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</si>
  <si>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</si>
  <si>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</si>
  <si>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</si>
  <si>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</si>
  <si>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</si>
  <si>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</si>
  <si>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</si>
  <si>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</si>
  <si>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</si>
  <si>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</si>
  <si>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</si>
  <si>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</si>
  <si>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</si>
  <si>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</si>
  <si>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</si>
  <si>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</si>
  <si>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</si>
  <si>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</si>
  <si>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</si>
  <si>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</si>
  <si>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</si>
  <si>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</si>
  <si>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</si>
  <si>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</si>
  <si>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</si>
  <si>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</si>
  <si>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</si>
  <si>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</si>
  <si>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</si>
  <si>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</si>
  <si>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</si>
  <si>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</si>
  <si>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</si>
  <si>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</si>
  <si>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</si>
  <si>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</si>
  <si>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</si>
  <si>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</si>
  <si>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</si>
  <si>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</si>
  <si>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</si>
  <si>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</si>
  <si>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</si>
  <si>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</si>
  <si>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</si>
  <si>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</si>
  <si>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</si>
  <si>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</si>
  <si>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</si>
  <si>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</si>
  <si>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</si>
  <si>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</si>
  <si>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</si>
  <si>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</si>
  <si>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</si>
  <si>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</si>
  <si>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</si>
  <si>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</si>
  <si>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</si>
  <si>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</si>
  <si>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</si>
  <si>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</si>
  <si>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</si>
  <si>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</si>
  <si>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</si>
  <si>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</si>
  <si>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</si>
  <si>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</si>
  <si>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</si>
  <si>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</si>
  <si>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</si>
  <si>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</si>
  <si>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</si>
  <si>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</si>
  <si>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</si>
  <si>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</si>
  <si>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</si>
  <si>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</si>
  <si>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</si>
  <si>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</si>
  <si>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</si>
  <si>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</si>
  <si>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</si>
  <si>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</si>
  <si>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</si>
  <si>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</si>
  <si>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</si>
  <si>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</si>
  <si>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</si>
  <si>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</si>
  <si>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</si>
  <si>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</si>
  <si>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</si>
  <si>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</si>
  <si>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</si>
  <si>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</si>
  <si>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</si>
  <si>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</si>
  <si>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</si>
  <si>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</si>
  <si>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</si>
  <si>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</si>
  <si>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</si>
  <si>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</si>
  <si>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</si>
  <si>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</si>
  <si>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</si>
  <si>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</si>
  <si>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</si>
  <si>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</si>
  <si>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</si>
  <si>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</si>
  <si>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</si>
  <si>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</si>
  <si>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</si>
  <si>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</si>
  <si>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</si>
  <si>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</si>
  <si>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</si>
  <si>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</si>
  <si>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</si>
  <si>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</si>
  <si>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</si>
  <si>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</si>
  <si>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</si>
  <si>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</si>
  <si>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</si>
  <si>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</si>
  <si>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</si>
  <si>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</si>
  <si>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</si>
  <si>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</si>
  <si>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</si>
  <si>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</si>
  <si>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</si>
  <si>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</si>
  <si>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</si>
  <si>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</si>
  <si>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</si>
  <si>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</si>
  <si>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</si>
  <si>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</si>
  <si>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</si>
  <si>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</si>
  <si>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</si>
  <si>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</si>
  <si>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</si>
  <si>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</si>
  <si>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</si>
  <si>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</si>
  <si>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</si>
  <si>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</si>
  <si>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</si>
  <si>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</si>
  <si>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</si>
  <si>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</si>
  <si>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</si>
  <si>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</si>
  <si>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</si>
  <si>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</si>
  <si>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</si>
  <si>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</si>
  <si>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</si>
  <si>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</si>
  <si>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</si>
  <si>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</si>
  <si>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</si>
  <si>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</si>
  <si>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</si>
  <si>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</si>
  <si>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</si>
  <si>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</si>
  <si>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</si>
  <si>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</si>
  <si>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</si>
  <si>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</si>
  <si>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</si>
  <si>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</si>
  <si>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</si>
  <si>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</si>
  <si>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</si>
  <si>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</si>
  <si>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</si>
  <si>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</si>
  <si>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</si>
  <si>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</si>
  <si>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</si>
  <si>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</si>
  <si>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</si>
  <si>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</si>
  <si>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</si>
  <si>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</si>
  <si>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</si>
  <si>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</si>
  <si>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</si>
  <si>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</si>
  <si>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</si>
  <si>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</si>
  <si>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</si>
  <si>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</si>
  <si>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</si>
  <si>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</si>
  <si>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</si>
  <si>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</si>
  <si>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</si>
  <si>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</si>
  <si>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</si>
  <si>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</si>
  <si>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</si>
  <si>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</si>
  <si>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</si>
  <si>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</si>
  <si>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</si>
  <si>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</si>
  <si>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</si>
  <si>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</si>
  <si>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</si>
  <si>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</si>
  <si>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</si>
  <si>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</si>
  <si>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</si>
  <si>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</si>
  <si>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</si>
  <si>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</si>
  <si>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</si>
  <si>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</si>
  <si>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</si>
  <si>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</si>
  <si>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</si>
  <si>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</si>
  <si>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</si>
  <si>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</si>
  <si>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</si>
  <si>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</si>
  <si>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</si>
  <si>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</si>
  <si>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</si>
  <si>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</si>
  <si>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</si>
  <si>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</si>
  <si>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</si>
  <si>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</si>
  <si>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</si>
  <si>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</si>
  <si>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</si>
  <si>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</si>
  <si>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</si>
  <si>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</si>
  <si>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</si>
  <si>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</si>
  <si>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</si>
  <si>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</si>
  <si>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</si>
  <si>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</si>
  <si>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</si>
  <si>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</si>
  <si>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</si>
  <si>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</si>
  <si>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</si>
  <si>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</si>
  <si>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</si>
  <si>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</si>
  <si>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</si>
  <si>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</si>
  <si>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</si>
  <si>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</si>
  <si>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</si>
  <si>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</si>
  <si>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</si>
  <si>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</si>
  <si>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</si>
  <si>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</si>
  <si>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</si>
  <si>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</si>
  <si>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</si>
  <si>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</si>
  <si>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</si>
  <si>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</si>
  <si>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</si>
  <si>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</si>
  <si>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</si>
  <si>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</si>
  <si>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</si>
  <si>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</si>
  <si>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</si>
  <si>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</si>
  <si>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</si>
  <si>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</si>
  <si>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</si>
  <si>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</si>
  <si>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</si>
  <si>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</si>
  <si>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</si>
  <si>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</si>
  <si>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</si>
  <si>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</si>
  <si>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</si>
  <si>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</si>
  <si>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</si>
  <si>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</si>
  <si>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</si>
  <si>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</si>
  <si>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</si>
  <si>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</si>
  <si>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</si>
  <si>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</si>
  <si>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</si>
  <si>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</si>
  <si>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</si>
  <si>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</si>
  <si>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</si>
  <si>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</si>
  <si>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</si>
  <si>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</si>
  <si>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</si>
  <si>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</si>
  <si>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</si>
  <si>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</si>
  <si>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</si>
  <si>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</si>
  <si>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</si>
  <si>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</si>
  <si>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</si>
  <si>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</si>
  <si>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</si>
  <si>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</si>
  <si>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</si>
  <si>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</si>
  <si>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</si>
  <si>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</si>
  <si>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</si>
  <si>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</si>
  <si>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</si>
  <si>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</si>
  <si>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</si>
  <si>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</si>
  <si>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</si>
  <si>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</si>
  <si>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</si>
  <si>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</si>
  <si>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</si>
  <si>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</si>
  <si>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</si>
  <si>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</si>
  <si>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</si>
  <si>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</si>
  <si>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</si>
  <si>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</si>
  <si>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</si>
  <si>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</si>
  <si>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</si>
  <si>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</si>
  <si>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</si>
  <si>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</si>
  <si>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</si>
  <si>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</si>
  <si>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</si>
  <si>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</si>
  <si>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</si>
  <si>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</si>
  <si>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</si>
  <si>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</si>
  <si>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</si>
  <si>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</si>
  <si>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</si>
  <si>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</si>
  <si>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</si>
  <si>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</si>
  <si>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</si>
  <si>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</si>
  <si>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</si>
  <si>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</si>
  <si>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</si>
  <si>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</si>
  <si>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</si>
  <si>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</si>
  <si>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</si>
  <si>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</si>
  <si>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</si>
  <si>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</si>
  <si>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</si>
  <si>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</si>
  <si>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</si>
  <si>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</si>
  <si>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</si>
  <si>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</si>
  <si>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</si>
  <si>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</si>
  <si>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</si>
  <si>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</si>
  <si>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</si>
  <si>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</si>
  <si>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</si>
  <si>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</si>
  <si>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</si>
  <si>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</si>
  <si>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</si>
  <si>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</si>
  <si>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</si>
  <si>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</si>
  <si>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</si>
  <si>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</si>
  <si>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</si>
  <si>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</si>
  <si>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</si>
  <si>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</si>
  <si>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</si>
  <si>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</si>
  <si>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</si>
  <si>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</si>
  <si>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</si>
  <si>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</si>
  <si>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</si>
  <si>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</si>
  <si>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</si>
  <si>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</si>
  <si>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</si>
  <si>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</si>
  <si>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</si>
  <si>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</si>
  <si>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</si>
  <si>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</si>
  <si>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</si>
  <si>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</si>
  <si>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</si>
  <si>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</si>
  <si>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</si>
  <si>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</si>
  <si>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</si>
  <si>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</si>
  <si>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</si>
  <si>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</si>
  <si>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</si>
  <si>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</si>
  <si>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</si>
  <si>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</si>
  <si>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</si>
  <si>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</si>
  <si>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</si>
  <si>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</si>
  <si>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</si>
  <si>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</si>
  <si>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</si>
  <si>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</si>
  <si>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</si>
  <si>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</si>
  <si>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</si>
  <si>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</si>
  <si>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</si>
  <si>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</si>
  <si>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</si>
  <si>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</si>
  <si>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</si>
  <si>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</si>
  <si>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</si>
  <si>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</si>
  <si>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</si>
  <si>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</si>
  <si>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</si>
  <si>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</si>
  <si>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</si>
  <si>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</si>
  <si>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</si>
  <si>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</si>
  <si>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</si>
  <si>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</si>
  <si>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</si>
  <si>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</si>
  <si>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</si>
  <si>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</si>
  <si>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</si>
  <si>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</si>
  <si>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</si>
  <si>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</si>
  <si>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</si>
  <si>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</si>
  <si>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</si>
  <si>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</si>
  <si>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</si>
  <si>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</si>
  <si>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</si>
  <si>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</si>
  <si>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</si>
  <si>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</si>
  <si>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</si>
  <si>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</si>
  <si>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</si>
  <si>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</si>
  <si>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</si>
  <si>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</si>
  <si>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</si>
  <si>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</si>
  <si>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</si>
  <si>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</si>
  <si>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</si>
  <si>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</si>
  <si>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</si>
  <si>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</si>
  <si>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</si>
  <si>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</si>
  <si>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</si>
  <si>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</si>
  <si>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</si>
  <si>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</si>
  <si>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</si>
  <si>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</si>
  <si>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</si>
  <si>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</si>
  <si>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</si>
  <si>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</si>
  <si>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</si>
  <si>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</si>
  <si>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</si>
  <si>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</si>
  <si>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</si>
  <si>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</si>
  <si>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</si>
  <si>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</si>
  <si>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</si>
  <si>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</si>
  <si>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</si>
  <si>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</si>
  <si>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</si>
  <si>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</si>
  <si>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</si>
  <si>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</si>
  <si>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</si>
  <si>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</si>
  <si>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</si>
  <si>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</si>
  <si>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</si>
  <si>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</si>
  <si>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</si>
  <si>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</si>
  <si>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</si>
  <si>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</si>
  <si>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</si>
  <si>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</si>
  <si>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</si>
  <si>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</si>
  <si>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</si>
  <si>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</si>
  <si>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</si>
  <si>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</si>
  <si>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</si>
  <si>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</si>
  <si>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</si>
  <si>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</si>
  <si>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</si>
  <si>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</si>
  <si>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</si>
  <si>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</si>
  <si>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</si>
  <si>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</si>
  <si>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</si>
  <si>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</si>
  <si>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</si>
  <si>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</si>
  <si>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</si>
  <si>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</si>
  <si>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</si>
  <si>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</si>
  <si>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</si>
  <si>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</si>
  <si>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</si>
  <si>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</si>
  <si>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</si>
  <si>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</si>
  <si>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</si>
  <si>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</si>
  <si>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</si>
  <si>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</si>
  <si>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</si>
  <si>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</si>
  <si>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</si>
  <si>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</si>
  <si>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</si>
  <si>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</si>
  <si>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</si>
  <si>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</si>
  <si>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</si>
  <si>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</si>
  <si>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</si>
  <si>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</si>
  <si>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</si>
  <si>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</si>
  <si>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</si>
  <si>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</si>
  <si>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</si>
  <si>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</si>
  <si>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</si>
  <si>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</si>
  <si>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</si>
  <si>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</si>
  <si>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</si>
  <si>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</si>
  <si>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</si>
  <si>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</si>
  <si>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</si>
  <si>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</si>
  <si>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</si>
  <si>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</si>
  <si>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</si>
  <si>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</si>
  <si>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</si>
  <si>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</si>
  <si>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</si>
  <si>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</si>
  <si>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</si>
  <si>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</si>
  <si>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</si>
  <si>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</si>
  <si>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</si>
  <si>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</si>
  <si>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</si>
  <si>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</si>
  <si>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</si>
  <si>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</si>
  <si>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</si>
  <si>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</si>
  <si>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</si>
  <si>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</si>
  <si>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</si>
  <si>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</si>
  <si>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</si>
  <si>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</si>
  <si>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</si>
  <si>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</si>
  <si>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</si>
  <si>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</si>
  <si>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</si>
  <si>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</si>
  <si>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</si>
  <si>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</si>
  <si>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</si>
  <si>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</si>
  <si>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</si>
  <si>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</si>
  <si>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</si>
  <si>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</si>
  <si>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</si>
  <si>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</si>
  <si>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</si>
  <si>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</si>
  <si>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</si>
  <si>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</si>
  <si>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</si>
  <si>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</si>
  <si>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</si>
  <si>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</si>
  <si>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</si>
  <si>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</si>
  <si>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</si>
  <si>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</si>
  <si>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</si>
  <si>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</si>
  <si>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</si>
  <si>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</si>
  <si>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</si>
  <si>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</si>
  <si>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</si>
  <si>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</si>
  <si>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</si>
  <si>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</si>
  <si>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</si>
  <si>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</si>
  <si>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</si>
  <si>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</si>
  <si>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</si>
  <si>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</si>
  <si>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</si>
  <si>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</si>
  <si>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</si>
  <si>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</si>
  <si>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</si>
  <si>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</si>
  <si>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</si>
  <si>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</si>
  <si>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</si>
  <si>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</si>
  <si>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</si>
  <si>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</si>
  <si>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</si>
  <si>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</si>
  <si>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</si>
  <si>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</si>
  <si>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</si>
  <si>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</si>
  <si>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</si>
  <si>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</si>
  <si>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</si>
  <si>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</si>
  <si>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</si>
  <si>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</si>
  <si>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</si>
  <si>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</si>
  <si>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</si>
  <si>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</si>
  <si>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</si>
  <si>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</si>
  <si>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</si>
  <si>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</si>
  <si>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</si>
  <si>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</si>
  <si>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</si>
  <si>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</si>
  <si>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</si>
  <si>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</si>
  <si>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</si>
  <si>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</si>
  <si>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</si>
  <si>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</si>
  <si>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</si>
  <si>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</si>
  <si>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</si>
  <si>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</si>
  <si>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</si>
  <si>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</si>
  <si>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</si>
  <si>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</si>
  <si>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</si>
  <si>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</si>
  <si>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</si>
  <si>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</si>
  <si>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</si>
  <si>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</si>
  <si>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</si>
  <si>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</si>
  <si>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</si>
  <si>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</si>
  <si>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</si>
  <si>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</si>
  <si>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</si>
  <si>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</si>
  <si>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</si>
  <si>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</si>
  <si>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</si>
  <si>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</si>
  <si>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</si>
  <si>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</si>
  <si>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</si>
  <si>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</si>
  <si>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</si>
  <si>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</si>
  <si>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</si>
  <si>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</si>
  <si>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</si>
  <si>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</si>
  <si>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</si>
  <si>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</si>
  <si>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</si>
  <si>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</si>
  <si>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</si>
  <si>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</si>
  <si>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</si>
  <si>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</si>
  <si>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</si>
  <si>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</si>
  <si>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</si>
  <si>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</si>
  <si>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</si>
  <si>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</si>
  <si>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</si>
  <si>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</si>
  <si>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</si>
  <si>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</si>
  <si>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</si>
  <si>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</si>
  <si>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</si>
  <si>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</si>
  <si>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</si>
  <si>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</si>
  <si>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</si>
  <si>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</si>
  <si>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</si>
  <si>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</si>
  <si>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</si>
  <si>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</si>
  <si>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</si>
  <si>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</si>
  <si>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</si>
  <si>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</si>
  <si>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</si>
  <si>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</si>
  <si>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</si>
  <si>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</si>
  <si>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</si>
  <si>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</si>
  <si>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</si>
  <si>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</si>
  <si>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</si>
  <si>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</si>
  <si>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</si>
  <si>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</si>
  <si>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</si>
  <si>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</si>
  <si>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</si>
  <si>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</si>
  <si>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</si>
  <si>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</si>
  <si>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</si>
  <si>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</si>
  <si>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</si>
  <si>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</si>
  <si>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</si>
  <si>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</si>
  <si>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</si>
  <si>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</si>
  <si>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</si>
  <si>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</si>
  <si>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</si>
  <si>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</si>
  <si>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</si>
  <si>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</si>
  <si>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</si>
  <si>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</si>
  <si>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</si>
  <si>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</si>
  <si>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</si>
  <si>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</si>
  <si>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</si>
  <si>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</si>
  <si>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</si>
  <si>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</si>
  <si>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</si>
  <si>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</si>
  <si>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</si>
  <si>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</si>
  <si>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</si>
  <si>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</si>
  <si>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</si>
  <si>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</si>
  <si>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</si>
  <si>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</si>
  <si>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</si>
  <si>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</si>
  <si>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</si>
  <si>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</si>
  <si>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</si>
  <si>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</si>
  <si>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</si>
  <si>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</si>
  <si>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</si>
  <si>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</si>
  <si>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</si>
  <si>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</si>
  <si>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</si>
  <si>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</si>
  <si>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</si>
  <si>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</si>
  <si>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</si>
  <si>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</si>
  <si>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</si>
  <si>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</si>
  <si>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</si>
  <si>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</si>
  <si>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</si>
  <si>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</si>
  <si>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</si>
  <si>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</si>
  <si>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</si>
  <si>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</si>
  <si>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</si>
  <si>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</si>
  <si>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</si>
  <si>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</si>
  <si>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</si>
  <si>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</si>
  <si>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</si>
  <si>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</si>
  <si>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</si>
  <si>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</si>
  <si>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</si>
  <si>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</si>
  <si>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</si>
  <si>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</si>
  <si>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</si>
  <si>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</si>
  <si>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</si>
  <si>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</si>
  <si>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</si>
  <si>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</si>
  <si>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</si>
  <si>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</si>
  <si>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</si>
  <si>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</si>
  <si>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</si>
  <si>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</si>
  <si>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</si>
  <si>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</si>
  <si>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</si>
  <si>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</si>
  <si>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</si>
  <si>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</si>
  <si>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</si>
  <si>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</si>
  <si>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</si>
  <si>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</si>
  <si>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</si>
  <si>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</si>
  <si>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</si>
  <si>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</si>
  <si>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</si>
  <si>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</si>
  <si>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</si>
  <si>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</si>
  <si>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</si>
  <si>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</si>
  <si>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</si>
  <si>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</si>
  <si>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</si>
  <si>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</si>
  <si>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</si>
  <si>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</si>
  <si>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</si>
  <si>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</si>
  <si>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</si>
  <si>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</si>
  <si>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</si>
  <si>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</si>
  <si>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</si>
  <si>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</si>
  <si>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</si>
  <si>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</si>
  <si>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</si>
  <si>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</si>
  <si>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</si>
  <si>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</si>
  <si>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</si>
  <si>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</si>
  <si>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</si>
  <si>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</si>
  <si>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</si>
  <si>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</si>
  <si>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</si>
  <si>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</si>
  <si>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</si>
  <si>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</si>
  <si>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</si>
  <si>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</si>
  <si>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</si>
  <si>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</si>
  <si>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</si>
  <si>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</si>
  <si>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</si>
  <si>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</si>
  <si>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</si>
  <si>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</si>
  <si>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</si>
  <si>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</si>
  <si>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</si>
  <si>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</si>
  <si>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</si>
  <si>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</si>
  <si>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</si>
  <si>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</si>
  <si>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</si>
  <si>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</si>
  <si>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</si>
  <si>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</si>
  <si>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</si>
  <si>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</si>
  <si>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</si>
  <si>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</si>
  <si>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</si>
  <si>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</si>
  <si>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</si>
  <si>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</si>
  <si>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</si>
  <si>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</si>
  <si>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</si>
  <si>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</si>
  <si>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</si>
  <si>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</si>
  <si>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</si>
  <si>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</si>
  <si>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</si>
  <si>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</si>
  <si>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</si>
  <si>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</si>
  <si>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</si>
  <si>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</si>
  <si>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</si>
  <si>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</si>
  <si>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</si>
  <si>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</si>
  <si>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</si>
  <si>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</si>
  <si>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</si>
  <si>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</si>
  <si>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</si>
  <si>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</si>
  <si>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</si>
  <si>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</si>
  <si>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</si>
  <si>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</si>
  <si>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</si>
  <si>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</si>
  <si>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</si>
  <si>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</si>
  <si>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</si>
  <si>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</si>
  <si>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</si>
  <si>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</si>
  <si>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</si>
  <si>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</si>
  <si>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</si>
  <si>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</si>
  <si>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</si>
  <si>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</si>
  <si>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</si>
  <si>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</si>
  <si>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</si>
  <si>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</si>
  <si>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</si>
  <si>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</si>
  <si>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</si>
  <si>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</si>
  <si>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</si>
  <si>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</si>
  <si>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</si>
  <si>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</si>
  <si>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</si>
  <si>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</si>
  <si>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</si>
  <si>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</si>
  <si>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</si>
  <si>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</si>
  <si>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</si>
  <si>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</si>
  <si>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</si>
  <si>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</si>
  <si>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</si>
  <si>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</si>
  <si>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</si>
  <si>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</si>
  <si>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</si>
  <si>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</si>
  <si>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</si>
  <si>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</si>
  <si>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</si>
  <si>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</si>
  <si>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</si>
  <si>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</si>
  <si>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</si>
  <si>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</si>
  <si>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</si>
  <si>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</si>
  <si>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</si>
  <si>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</si>
  <si>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</si>
  <si>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</si>
  <si>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</si>
  <si>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</si>
  <si>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</si>
  <si>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</si>
  <si>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</si>
  <si>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</si>
  <si>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</si>
  <si>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</si>
  <si>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</si>
  <si>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</si>
  <si>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</si>
  <si>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</si>
  <si>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</si>
  <si>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</si>
  <si>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</si>
  <si>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</si>
  <si>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</si>
  <si>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</si>
  <si>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</si>
  <si>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</si>
  <si>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</si>
  <si>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</si>
  <si>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</si>
  <si>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</si>
  <si>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</si>
  <si>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</si>
  <si>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</si>
  <si>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</si>
  <si>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</si>
  <si>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</si>
  <si>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</si>
  <si>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</si>
  <si>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</si>
  <si>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</si>
  <si>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</si>
  <si>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</si>
  <si>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</si>
  <si>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</si>
  <si>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</si>
  <si>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</si>
  <si>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</si>
  <si>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</si>
  <si>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</si>
  <si>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</si>
  <si>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</si>
  <si>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</si>
  <si>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</si>
  <si>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</si>
  <si>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</si>
  <si>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</si>
  <si>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</si>
  <si>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</si>
  <si>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</si>
  <si>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</si>
  <si>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</si>
  <si>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</si>
  <si>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</si>
  <si>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</si>
  <si>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</si>
  <si>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</si>
  <si>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</si>
  <si>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</si>
  <si>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</si>
  <si>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</si>
  <si>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</si>
  <si>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</si>
  <si>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</si>
  <si>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</si>
  <si>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</si>
  <si>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</si>
  <si>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</si>
  <si>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</si>
  <si>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</si>
  <si>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</si>
  <si>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</si>
  <si>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</si>
  <si>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</si>
  <si>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</si>
  <si>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</si>
  <si>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</si>
  <si>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</si>
  <si>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</si>
  <si>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</si>
  <si>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</si>
  <si>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</si>
  <si>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</si>
  <si>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</si>
  <si>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</si>
  <si>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</si>
  <si>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</si>
  <si>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</si>
  <si>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</si>
  <si>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</si>
  <si>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</si>
  <si>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</si>
  <si>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</si>
  <si>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</si>
  <si>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</si>
  <si>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</si>
  <si>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</si>
  <si>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</si>
  <si>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</si>
  <si>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</si>
  <si>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</si>
  <si>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</si>
  <si>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</si>
  <si>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</si>
  <si>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</si>
  <si>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</si>
  <si>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</si>
  <si>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</si>
  <si>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</si>
  <si>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</si>
  <si>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</si>
  <si>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</si>
  <si>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</si>
  <si>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</si>
  <si>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</si>
  <si>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</si>
  <si>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</si>
  <si>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</si>
  <si>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</si>
  <si>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</si>
  <si>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</si>
  <si>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</si>
  <si>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</si>
  <si>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</si>
  <si>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</si>
  <si>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</si>
  <si>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</si>
  <si>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</si>
  <si>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</si>
  <si>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</si>
  <si>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</si>
  <si>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</si>
  <si>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</si>
  <si>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</si>
  <si>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</si>
  <si>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</si>
  <si>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</si>
  <si>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</si>
  <si>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</si>
  <si>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</si>
  <si>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</si>
  <si>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</si>
  <si>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</si>
  <si>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</si>
  <si>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</si>
  <si>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</si>
  <si>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</si>
  <si>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</si>
  <si>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</si>
  <si>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</si>
  <si>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</si>
  <si>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</si>
  <si>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</si>
  <si>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</si>
  <si>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</si>
  <si>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</si>
  <si>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</si>
  <si>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</si>
  <si>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</si>
  <si>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</si>
  <si>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</si>
  <si>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</si>
  <si>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</si>
  <si>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</si>
  <si>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</si>
  <si>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</si>
  <si>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</si>
  <si>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</si>
  <si>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</si>
  <si>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</si>
  <si>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</si>
  <si>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</si>
  <si>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</si>
  <si>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</si>
  <si>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</si>
  <si>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</si>
  <si>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</si>
  <si>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</si>
  <si>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</si>
  <si>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</si>
  <si>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</si>
  <si>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</si>
  <si>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</si>
  <si>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</si>
  <si>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</si>
  <si>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</si>
  <si>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</si>
  <si>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</si>
  <si>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</si>
  <si>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</si>
  <si>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</si>
  <si>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</si>
  <si>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</si>
  <si>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</si>
  <si>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</si>
  <si>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</si>
  <si>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</si>
  <si>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</si>
  <si>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</si>
  <si>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</si>
  <si>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</si>
  <si>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</si>
  <si>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</si>
  <si>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</si>
  <si>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</si>
  <si>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</si>
  <si>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</si>
  <si>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</si>
  <si>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</si>
  <si>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</si>
  <si>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</si>
  <si>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</si>
  <si>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</si>
  <si>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</si>
  <si>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</si>
  <si>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</si>
  <si>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</si>
  <si>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</si>
  <si>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</si>
  <si>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</si>
  <si>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</si>
  <si>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</si>
  <si>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</si>
  <si>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</si>
  <si>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</si>
  <si>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</si>
  <si>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</si>
  <si>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</si>
  <si>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</si>
  <si>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</si>
  <si>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</si>
  <si>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</si>
  <si>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</si>
  <si>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</si>
  <si>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</si>
  <si>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</si>
  <si>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</si>
  <si>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</si>
  <si>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</si>
  <si>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</si>
  <si>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</si>
  <si>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</si>
  <si>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</si>
  <si>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</si>
  <si>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</si>
  <si>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</si>
  <si>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</si>
  <si>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</si>
  <si>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</si>
  <si>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</si>
  <si>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</si>
  <si>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</si>
  <si>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</si>
  <si>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</si>
  <si>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</si>
  <si>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</si>
  <si>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</si>
  <si>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</si>
  <si>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</si>
  <si>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</si>
  <si>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</si>
  <si>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</si>
  <si>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</si>
  <si>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</si>
  <si>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</si>
  <si>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</si>
  <si>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</si>
  <si>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</si>
  <si>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</si>
  <si>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</si>
  <si>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</si>
  <si>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</si>
  <si>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</si>
  <si>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</si>
  <si>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</si>
  <si>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</si>
  <si>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</si>
  <si>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</si>
  <si>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</si>
  <si>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</si>
  <si>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</si>
  <si>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</si>
  <si>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</si>
  <si>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</si>
  <si>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</si>
  <si>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</si>
  <si>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</si>
  <si>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</si>
  <si>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</si>
  <si>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</si>
  <si>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</si>
  <si>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</si>
  <si>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</si>
  <si>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</si>
  <si>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</si>
  <si>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</si>
  <si>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</si>
  <si>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</si>
  <si>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</si>
  <si>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</si>
  <si>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</si>
  <si>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</si>
  <si>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</si>
  <si>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</si>
  <si>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</si>
  <si>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</si>
  <si>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</si>
  <si>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</si>
  <si>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</si>
  <si>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</si>
  <si>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</si>
  <si>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</si>
  <si>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</si>
  <si>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</si>
  <si>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</si>
  <si>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</si>
  <si>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</si>
  <si>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</si>
  <si>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</si>
  <si>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</si>
  <si>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</si>
  <si>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</si>
  <si>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</si>
  <si>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</si>
  <si>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</si>
  <si>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</si>
  <si>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</si>
  <si>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</si>
  <si>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</si>
  <si>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</si>
  <si>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</si>
  <si>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</si>
  <si>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</si>
  <si>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</si>
  <si>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</si>
  <si>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</si>
  <si>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</si>
  <si>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</si>
  <si>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</si>
  <si>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</si>
  <si>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</si>
  <si>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</si>
  <si>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</si>
  <si>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</si>
  <si>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</si>
  <si>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</si>
  <si>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</si>
  <si>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</si>
  <si>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</si>
  <si>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</si>
  <si>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</si>
  <si>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</si>
  <si>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</si>
  <si>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</si>
  <si>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</si>
  <si>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</si>
  <si>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</si>
  <si>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</si>
  <si>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</si>
  <si>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</si>
  <si>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</si>
  <si>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</si>
  <si>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</si>
  <si>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</si>
  <si>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</si>
  <si>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</si>
  <si>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</si>
  <si>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</si>
  <si>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</si>
  <si>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</si>
  <si>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</si>
  <si>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</si>
  <si>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</si>
  <si>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</si>
  <si>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</si>
  <si>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</si>
  <si>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</si>
  <si>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</si>
  <si>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</si>
  <si>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</si>
  <si>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</si>
  <si>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</si>
  <si>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</si>
  <si>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</si>
  <si>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</si>
  <si>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</si>
  <si>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</si>
  <si>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</si>
  <si>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</si>
  <si>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</si>
  <si>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</si>
  <si>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</si>
  <si>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</si>
  <si>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</si>
  <si>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</si>
  <si>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</si>
  <si>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</si>
  <si>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</si>
  <si>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</si>
  <si>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</si>
  <si>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</si>
  <si>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</si>
  <si>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</si>
  <si>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</si>
  <si>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</si>
  <si>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</si>
  <si>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</si>
  <si>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</si>
  <si>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</si>
  <si>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</si>
  <si>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</si>
  <si>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</si>
  <si>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</si>
  <si>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</si>
  <si>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</si>
  <si>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</si>
  <si>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</si>
  <si>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</si>
  <si>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</si>
  <si>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</si>
  <si>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</si>
  <si>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</si>
  <si>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</si>
  <si>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</si>
  <si>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</si>
  <si>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</si>
  <si>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</si>
  <si>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</si>
  <si>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</si>
  <si>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</si>
  <si>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</si>
  <si>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</si>
  <si>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</si>
  <si>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</si>
  <si>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</si>
  <si>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</si>
  <si>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</si>
  <si>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</si>
  <si>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</si>
  <si>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</si>
  <si>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</si>
  <si>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</si>
  <si>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</si>
  <si>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</si>
  <si>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</si>
  <si>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</si>
  <si>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</si>
  <si>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</si>
  <si>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</si>
  <si>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</si>
  <si>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</si>
  <si>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</si>
  <si>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</si>
  <si>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</si>
  <si>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</si>
  <si>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</si>
  <si>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</si>
  <si>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</si>
  <si>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</si>
  <si>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</si>
  <si>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</si>
  <si>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</si>
  <si>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</si>
  <si>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</si>
  <si>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</si>
  <si>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</si>
  <si>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</si>
  <si>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</si>
  <si>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</si>
  <si>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</si>
  <si>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</si>
  <si>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</si>
  <si>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</si>
  <si>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</si>
  <si>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</si>
  <si>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</si>
  <si>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</si>
  <si>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</si>
  <si>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</si>
  <si>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</si>
  <si>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</si>
  <si>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</si>
  <si>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</si>
  <si>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</si>
  <si>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</si>
  <si>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</si>
  <si>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</si>
  <si>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</si>
  <si>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</si>
  <si>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</si>
  <si>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</si>
  <si>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</si>
  <si>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</si>
  <si>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</si>
  <si>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</si>
  <si>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</si>
  <si>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</si>
  <si>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</si>
  <si>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</si>
  <si>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</si>
  <si>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</si>
  <si>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</si>
  <si>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</si>
  <si>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</si>
  <si>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</si>
  <si>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</si>
  <si>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</si>
  <si>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</si>
  <si>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</si>
  <si>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</si>
  <si>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</si>
  <si>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</si>
  <si>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</si>
  <si>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</si>
  <si>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</si>
  <si>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</si>
  <si>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</si>
  <si>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</si>
  <si>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</si>
  <si>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</si>
  <si>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</si>
  <si>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</si>
  <si>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</si>
  <si>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</si>
  <si>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</si>
  <si>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</si>
  <si>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</si>
  <si>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</si>
  <si>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</si>
  <si>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</si>
  <si>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</si>
  <si>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</si>
  <si>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</si>
  <si>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</si>
  <si>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</si>
  <si>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</si>
  <si>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</si>
  <si>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</si>
  <si>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</si>
  <si>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</si>
  <si>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</si>
  <si>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</si>
  <si>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</si>
  <si>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</si>
  <si>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</si>
  <si>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</si>
  <si>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</si>
  <si>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</si>
  <si>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</si>
  <si>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</si>
  <si>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</si>
  <si>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</si>
  <si>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</si>
  <si>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</si>
  <si>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</si>
  <si>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</si>
  <si>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</si>
  <si>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</si>
  <si>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</si>
  <si>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</si>
  <si>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</si>
  <si>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</si>
  <si>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</si>
  <si>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</si>
  <si>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</si>
  <si>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</si>
  <si>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</si>
  <si>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</si>
  <si>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</si>
  <si>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</si>
  <si>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</si>
  <si>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</si>
  <si>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</si>
  <si>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</si>
  <si>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</si>
  <si>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</si>
  <si>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</si>
  <si>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</si>
  <si>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</si>
  <si>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</si>
  <si>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</si>
  <si>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</si>
  <si>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</si>
  <si>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</si>
  <si>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</si>
  <si>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</si>
  <si>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</si>
  <si>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</si>
  <si>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</si>
  <si>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</si>
  <si>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</si>
  <si>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</si>
  <si>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</si>
  <si>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</si>
  <si>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</si>
  <si>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</si>
  <si>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</si>
  <si>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</si>
  <si>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</si>
  <si>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</si>
  <si>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</si>
  <si>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</si>
  <si>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</si>
  <si>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</si>
  <si>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</si>
  <si>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</si>
  <si>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</si>
  <si>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</si>
  <si>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</si>
  <si>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</si>
  <si>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</si>
  <si>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</si>
  <si>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</si>
  <si>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</si>
  <si>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</si>
  <si>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</si>
  <si>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</si>
  <si>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</si>
  <si>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</si>
  <si>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</si>
  <si>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</si>
  <si>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</si>
  <si>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</si>
  <si>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</si>
  <si>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</si>
  <si>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</si>
  <si>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</si>
  <si>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</si>
  <si>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</si>
  <si>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</si>
  <si>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</si>
  <si>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</si>
  <si>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</si>
  <si>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</si>
  <si>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</si>
  <si>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</si>
  <si>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</si>
  <si>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</si>
  <si>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</si>
  <si>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</si>
  <si>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</si>
  <si>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</si>
  <si>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</si>
  <si>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</si>
  <si>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</si>
  <si>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</si>
  <si>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</si>
  <si>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</si>
  <si>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</si>
  <si>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</si>
  <si>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</si>
  <si>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</si>
  <si>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</si>
  <si>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</si>
  <si>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</si>
  <si>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</si>
  <si>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</si>
  <si>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</si>
  <si>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</si>
  <si>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</si>
  <si>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</si>
  <si>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</si>
  <si>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</si>
  <si>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</si>
  <si>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</si>
  <si>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</si>
  <si>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</si>
  <si>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</si>
  <si>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</si>
  <si>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</si>
  <si>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</si>
  <si>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</si>
  <si>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</si>
  <si>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</si>
  <si>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</si>
  <si>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</si>
  <si>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</si>
  <si>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</si>
  <si>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</si>
  <si>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</si>
  <si>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</si>
  <si>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</si>
  <si>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</si>
  <si>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</si>
  <si>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</si>
  <si>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</si>
  <si>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</si>
  <si>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</si>
  <si>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</si>
  <si>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</si>
  <si>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</si>
  <si>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</si>
  <si>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</si>
  <si>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</si>
  <si>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</si>
  <si>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</si>
  <si>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</si>
  <si>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</si>
  <si>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</si>
  <si>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</si>
  <si>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</si>
  <si>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</si>
  <si>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</si>
  <si>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</si>
  <si>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</si>
  <si>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</si>
  <si>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</si>
  <si>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</si>
  <si>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</si>
  <si>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</si>
  <si>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</si>
  <si>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</si>
  <si>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</si>
  <si>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</si>
  <si>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</si>
  <si>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</si>
  <si>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</si>
  <si>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</si>
  <si>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</si>
  <si>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</si>
  <si>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</si>
  <si>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</si>
  <si>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</si>
  <si>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</si>
  <si>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</si>
  <si>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</si>
  <si>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</si>
  <si>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</si>
  <si>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</si>
  <si>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</si>
  <si>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</si>
  <si>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</si>
  <si>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</si>
  <si>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</si>
  <si>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</si>
  <si>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</si>
  <si>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</si>
  <si>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</si>
  <si>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</si>
  <si>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</si>
  <si>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</si>
  <si>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</si>
  <si>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</si>
  <si>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</si>
  <si>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</si>
  <si>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</si>
  <si>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</si>
  <si>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</si>
  <si>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</si>
  <si>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</si>
  <si>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</si>
  <si>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</si>
  <si>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</si>
  <si>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</si>
  <si>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</si>
  <si>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</si>
  <si>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</si>
  <si>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</si>
  <si>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</si>
  <si>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</si>
  <si>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</si>
  <si>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</si>
  <si>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</si>
  <si>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</si>
  <si>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</si>
  <si>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</si>
  <si>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</si>
  <si>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</si>
  <si>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</si>
  <si>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</si>
  <si>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</si>
  <si>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</si>
  <si>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</si>
  <si>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</si>
  <si>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</si>
  <si>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</si>
  <si>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</si>
  <si>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</si>
  <si>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</si>
  <si>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</si>
  <si>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</si>
  <si>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</si>
  <si>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</si>
  <si>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</si>
  <si>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</si>
  <si>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</si>
  <si>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</si>
  <si>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</si>
  <si>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</si>
  <si>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</si>
  <si>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</si>
  <si>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</si>
  <si>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</si>
  <si>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</si>
  <si>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</si>
  <si>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</si>
  <si>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</si>
  <si>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</si>
  <si>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</si>
  <si>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</si>
  <si>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</si>
  <si>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</si>
  <si>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</si>
  <si>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</si>
  <si>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</si>
  <si>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</si>
  <si>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</si>
  <si>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</si>
  <si>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</si>
  <si>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</si>
  <si>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</si>
  <si>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</si>
  <si>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</si>
  <si>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</si>
  <si>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</si>
  <si>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</si>
  <si>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</si>
  <si>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</si>
  <si>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</si>
  <si>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</si>
  <si>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</si>
  <si>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</si>
  <si>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</si>
  <si>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</si>
  <si>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</si>
  <si>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</si>
  <si>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</si>
  <si>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</si>
  <si>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</si>
  <si>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</si>
  <si>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</si>
  <si>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</si>
  <si>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</si>
  <si>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</si>
  <si>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</si>
  <si>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</si>
  <si>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</si>
  <si>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</si>
  <si>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</si>
  <si>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</si>
  <si>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</si>
  <si>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</si>
  <si>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</si>
  <si>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</si>
  <si>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</si>
  <si>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</si>
  <si>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</si>
  <si>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</si>
  <si>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</si>
  <si>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</si>
  <si>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</si>
  <si>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</si>
  <si>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</si>
  <si>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</si>
  <si>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</si>
  <si>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</si>
  <si>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</si>
  <si>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</si>
  <si>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</si>
  <si>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</si>
  <si>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</si>
  <si>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</si>
  <si>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</si>
  <si>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</si>
  <si>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</si>
  <si>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</si>
  <si>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</si>
  <si>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</si>
  <si>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</si>
  <si>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</si>
  <si>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</si>
  <si>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</si>
  <si>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</si>
  <si>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</si>
  <si>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</si>
  <si>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</si>
  <si>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</si>
  <si>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</si>
  <si>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</si>
  <si>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</si>
  <si>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</si>
  <si>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</si>
  <si>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</si>
  <si>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</si>
  <si>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</si>
  <si>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</si>
  <si>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</si>
  <si>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</si>
  <si>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</si>
  <si>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</si>
  <si>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</si>
  <si>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</si>
  <si>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</si>
  <si>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</si>
  <si>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</si>
  <si>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</si>
  <si>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</si>
  <si>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</si>
  <si>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</si>
  <si>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</si>
  <si>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</si>
  <si>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</si>
  <si>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</si>
  <si>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</si>
  <si>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</si>
  <si>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</si>
  <si>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</si>
  <si>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</si>
  <si>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</si>
  <si>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</si>
  <si>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</si>
  <si>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</si>
  <si>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</si>
  <si>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</si>
  <si>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</si>
  <si>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</si>
  <si>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</si>
  <si>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</si>
  <si>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</si>
  <si>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</si>
  <si>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</si>
  <si>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</si>
  <si>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</si>
  <si>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</si>
  <si>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</si>
  <si>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</si>
  <si>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</si>
  <si>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</si>
  <si>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</si>
  <si>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</si>
  <si>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</si>
  <si>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</si>
  <si>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</si>
  <si>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</si>
  <si>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</si>
  <si>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</si>
  <si>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</si>
  <si>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</si>
  <si>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</si>
  <si>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</si>
  <si>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</si>
  <si>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</si>
  <si>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</si>
  <si>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</si>
  <si>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</si>
  <si>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</si>
  <si>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</si>
  <si>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</si>
  <si>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</si>
  <si>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</si>
  <si>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</si>
  <si>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</si>
  <si>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</si>
  <si>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</si>
  <si>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</si>
  <si>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</si>
  <si>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</si>
  <si>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</si>
  <si>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</si>
  <si>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</si>
  <si>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</si>
  <si>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</si>
  <si>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</si>
  <si>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</si>
  <si>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</si>
  <si>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</si>
  <si>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</si>
  <si>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</si>
  <si>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</si>
  <si>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</si>
  <si>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</si>
  <si>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</si>
  <si>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</si>
  <si>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</si>
  <si>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</si>
  <si>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</si>
  <si>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</si>
  <si>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</si>
  <si>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</si>
  <si>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</si>
  <si>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</si>
  <si>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</si>
  <si>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</si>
  <si>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</si>
  <si>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</si>
  <si>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</si>
  <si>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</si>
  <si>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</si>
  <si>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</si>
  <si>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</si>
  <si>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</si>
  <si>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</si>
  <si>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</si>
  <si>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</si>
  <si>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</si>
  <si>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</si>
  <si>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</si>
  <si>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</si>
  <si>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</si>
  <si>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</si>
  <si>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</si>
  <si>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</si>
  <si>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</si>
  <si>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</si>
  <si>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</si>
  <si>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</si>
  <si>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</si>
  <si>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</si>
  <si>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</si>
  <si>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</si>
  <si>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</si>
  <si>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</si>
  <si>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</si>
  <si>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</si>
  <si>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</si>
  <si>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</si>
  <si>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</si>
  <si>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</si>
  <si>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</si>
  <si>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</si>
  <si>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</si>
  <si>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</si>
  <si>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</si>
  <si>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</si>
  <si>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</si>
  <si>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</si>
  <si>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</si>
  <si>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</si>
  <si>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</si>
  <si>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</si>
  <si>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</si>
  <si>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</si>
  <si>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</si>
  <si>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</si>
  <si>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</si>
  <si>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</si>
  <si>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</si>
  <si>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</si>
  <si>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</si>
  <si>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</si>
  <si>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</si>
  <si>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</si>
  <si>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</si>
  <si>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</si>
  <si>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</si>
  <si>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</si>
  <si>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</si>
  <si>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</si>
  <si>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</si>
  <si>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</si>
  <si>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</si>
  <si>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</si>
  <si>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</si>
  <si>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</si>
  <si>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</si>
  <si>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</si>
  <si>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</si>
  <si>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</si>
  <si>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</si>
  <si>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</si>
  <si>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</si>
  <si>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</si>
  <si>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</si>
  <si>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</si>
  <si>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</si>
  <si>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</si>
  <si>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</si>
  <si>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</si>
  <si>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</si>
  <si>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</si>
  <si>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</si>
  <si>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</si>
  <si>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</si>
  <si>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</si>
  <si>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</si>
  <si>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</si>
  <si>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</si>
  <si>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</si>
  <si>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</si>
  <si>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</si>
  <si>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</si>
  <si>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</si>
  <si>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</si>
  <si>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</si>
  <si>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</si>
  <si>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</si>
  <si>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</si>
  <si>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</si>
  <si>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</si>
  <si>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</si>
  <si>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</si>
  <si>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</si>
  <si>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</si>
  <si>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</si>
  <si>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</si>
  <si>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</si>
  <si>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</si>
  <si>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</si>
  <si>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</si>
  <si>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</si>
  <si>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</si>
  <si>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</si>
  <si>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</si>
  <si>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</si>
  <si>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</si>
  <si>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</si>
  <si>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</si>
  <si>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</si>
  <si>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</si>
  <si>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</si>
  <si>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</si>
  <si>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</si>
  <si>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</si>
  <si>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</si>
  <si>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</si>
  <si>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</si>
  <si>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</si>
  <si>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</si>
  <si>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</si>
  <si>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</si>
  <si>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</si>
  <si>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</si>
  <si>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</si>
  <si>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</si>
  <si>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</si>
  <si>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</si>
  <si>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</si>
  <si>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</si>
  <si>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</si>
  <si>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</si>
  <si>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</si>
  <si>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</si>
  <si>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</si>
  <si>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</si>
  <si>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</si>
  <si>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</si>
  <si>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</si>
  <si>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</si>
  <si>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</si>
  <si>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</si>
  <si>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</si>
  <si>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</si>
  <si>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</si>
  <si>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</si>
  <si>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</si>
  <si>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</si>
  <si>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</si>
  <si>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</si>
  <si>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</si>
  <si>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</si>
  <si>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</si>
  <si>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</si>
  <si>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</si>
  <si>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</si>
  <si>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</si>
  <si>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</si>
  <si>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</si>
  <si>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</si>
  <si>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</si>
  <si>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</si>
  <si>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</si>
  <si>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</si>
  <si>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</si>
  <si>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</si>
  <si>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</si>
  <si>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</si>
  <si>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</si>
  <si>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</si>
  <si>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</si>
  <si>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</si>
  <si>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</si>
  <si>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</si>
  <si>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</si>
  <si>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</si>
  <si>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</si>
  <si>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</si>
  <si>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</si>
  <si>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</si>
  <si>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</si>
  <si>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</si>
  <si>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</si>
  <si>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</si>
  <si>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</si>
  <si>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</si>
  <si>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</si>
  <si>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</si>
  <si>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</si>
  <si>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</si>
  <si>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</si>
  <si>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</si>
  <si>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</si>
  <si>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</si>
  <si>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</si>
  <si>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</si>
  <si>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</si>
  <si>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</si>
  <si>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</si>
  <si>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</si>
  <si>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</si>
  <si>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</si>
  <si>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</si>
  <si>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</si>
  <si>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</si>
  <si>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</si>
  <si>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</si>
  <si>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</si>
  <si>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</si>
  <si>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</si>
  <si>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</si>
  <si>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</si>
  <si>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</si>
  <si>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</si>
  <si>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</si>
  <si>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</si>
  <si>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</si>
  <si>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</si>
  <si>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</si>
  <si>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</si>
  <si>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</si>
  <si>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</si>
  <si>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</si>
  <si>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</si>
  <si>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</si>
  <si>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</si>
  <si>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</si>
  <si>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</si>
  <si>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</si>
  <si>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</si>
  <si>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</si>
  <si>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</si>
  <si>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</si>
  <si>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</si>
  <si>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</si>
  <si>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</si>
  <si>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</si>
  <si>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</si>
  <si>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</si>
  <si>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</si>
  <si>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</si>
  <si>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</si>
  <si>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</si>
  <si>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</si>
  <si>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</si>
  <si>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</si>
  <si>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</si>
  <si>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</si>
  <si>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</si>
  <si>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</si>
  <si>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</si>
  <si>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</si>
  <si>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</si>
  <si>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</si>
  <si>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</si>
  <si>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</si>
  <si>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</si>
  <si>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</si>
  <si>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</si>
  <si>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</si>
  <si>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</si>
  <si>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</si>
  <si>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</si>
  <si>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</si>
  <si>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</si>
  <si>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</si>
  <si>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</si>
  <si>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</si>
  <si>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</si>
  <si>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</si>
  <si>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</si>
  <si>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</si>
  <si>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</si>
  <si>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</si>
  <si>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</si>
  <si>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</si>
  <si>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</si>
  <si>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</si>
  <si>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</si>
  <si>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</si>
  <si>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</si>
  <si>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</si>
  <si>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</si>
  <si>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</si>
  <si>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</si>
  <si>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</si>
  <si>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</si>
  <si>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</si>
  <si>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</si>
  <si>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</si>
  <si>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</si>
  <si>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</si>
  <si>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</si>
  <si>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</si>
  <si>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</si>
  <si>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</si>
  <si>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</si>
  <si>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</si>
  <si>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</si>
  <si>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</si>
  <si>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</si>
  <si>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</si>
  <si>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</si>
  <si>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</si>
  <si>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</si>
  <si>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</si>
  <si>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</si>
  <si>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</si>
  <si>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</si>
  <si>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</si>
  <si>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</si>
  <si>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</si>
  <si>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</si>
  <si>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</si>
  <si>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</si>
  <si>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</si>
  <si>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</si>
  <si>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</si>
  <si>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</si>
  <si>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</si>
  <si>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</si>
  <si>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</si>
  <si>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</si>
  <si>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</si>
  <si>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</si>
  <si>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</si>
  <si>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</si>
  <si>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</si>
  <si>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</si>
  <si>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</si>
  <si>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</si>
  <si>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</si>
  <si>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</si>
  <si>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</si>
  <si>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</si>
  <si>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</si>
  <si>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</si>
  <si>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</si>
  <si>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</si>
  <si>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</si>
  <si>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</si>
  <si>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</si>
  <si>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</si>
  <si>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</si>
  <si>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</si>
  <si>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</si>
  <si>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</si>
  <si>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</si>
  <si>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</si>
  <si>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</si>
  <si>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</si>
  <si>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</si>
  <si>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</si>
  <si>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</si>
  <si>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</si>
  <si>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</si>
  <si>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</si>
  <si>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</si>
  <si>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</si>
  <si>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</si>
  <si>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</si>
  <si>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</si>
  <si>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</si>
  <si>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</si>
  <si>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</si>
  <si>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</si>
  <si>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</si>
  <si>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</si>
  <si>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</si>
  <si>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</si>
  <si>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</si>
  <si>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</si>
  <si>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</si>
  <si>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</si>
  <si>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</si>
  <si>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</si>
  <si>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</si>
  <si>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</si>
  <si>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</si>
  <si>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</si>
  <si>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</si>
  <si>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</si>
  <si>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</si>
  <si>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</si>
  <si>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</si>
  <si>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</si>
  <si>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</si>
  <si>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</si>
  <si>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</si>
  <si>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</si>
  <si>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</si>
  <si>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</si>
  <si>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</si>
  <si>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</si>
  <si>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</si>
  <si>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</si>
  <si>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</si>
  <si>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</si>
  <si>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</si>
  <si>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</si>
  <si>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</si>
  <si>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</si>
  <si>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</si>
  <si>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</si>
  <si>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</si>
  <si>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</si>
  <si>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</si>
  <si>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</si>
  <si>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</si>
  <si>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</si>
  <si>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</si>
  <si>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</si>
  <si>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</si>
  <si>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</si>
  <si>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</si>
  <si>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</si>
  <si>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</si>
  <si>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</si>
  <si>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</si>
  <si>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</si>
  <si>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</si>
  <si>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</si>
  <si>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</si>
  <si>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</si>
  <si>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</si>
  <si>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</si>
  <si>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</si>
  <si>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</si>
  <si>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</si>
  <si>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</si>
  <si>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</si>
  <si>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</si>
  <si>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</si>
  <si>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</si>
  <si>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</si>
  <si>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</si>
  <si>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</si>
  <si>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</si>
  <si>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</si>
  <si>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</si>
  <si>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</si>
  <si>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</si>
  <si>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</si>
  <si>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</si>
  <si>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</si>
  <si>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</si>
  <si>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</si>
  <si>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</si>
  <si>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</si>
  <si>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</si>
  <si>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</si>
  <si>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</si>
  <si>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</si>
  <si>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</si>
  <si>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</si>
  <si>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</si>
  <si>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</si>
  <si>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</si>
  <si>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</si>
  <si>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</si>
  <si>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</si>
  <si>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</si>
  <si>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</si>
  <si>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</si>
  <si>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</si>
  <si>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</si>
  <si>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</si>
  <si>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</si>
  <si>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</si>
  <si>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</si>
  <si>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</si>
  <si>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</si>
  <si>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</si>
  <si>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</si>
  <si>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</si>
  <si>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</si>
  <si>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</si>
  <si>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</si>
  <si>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</si>
  <si>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</si>
  <si>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</si>
  <si>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</si>
  <si>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</si>
  <si>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</si>
  <si>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</si>
  <si>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</si>
  <si>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</si>
  <si>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</si>
  <si>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</si>
  <si>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</si>
  <si>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</si>
  <si>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</si>
  <si>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</si>
  <si>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</si>
  <si>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</si>
  <si>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</si>
  <si>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</si>
  <si>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</si>
  <si>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</si>
  <si>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</si>
  <si>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</si>
  <si>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</si>
  <si>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</si>
  <si>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</si>
  <si>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</si>
  <si>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</si>
  <si>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</si>
  <si>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</si>
  <si>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</si>
  <si>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</si>
  <si>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</si>
  <si>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</si>
  <si>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</si>
  <si>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</si>
  <si>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</si>
  <si>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</si>
  <si>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</si>
  <si>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</si>
  <si>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</si>
  <si>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</si>
  <si>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</si>
  <si>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</si>
  <si>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</si>
  <si>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</si>
  <si>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</si>
  <si>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</si>
  <si>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</si>
  <si>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</si>
  <si>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</si>
  <si>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</si>
  <si>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</si>
  <si>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</si>
  <si>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</si>
  <si>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</si>
  <si>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</si>
  <si>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</si>
  <si>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</si>
  <si>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</si>
  <si>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</si>
  <si>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</si>
  <si>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</si>
  <si>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</si>
  <si>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</si>
  <si>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</si>
  <si>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</si>
  <si>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</si>
  <si>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</si>
  <si>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</si>
  <si>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</si>
  <si>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</si>
  <si>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</si>
  <si>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</si>
  <si>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</si>
  <si>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</si>
  <si>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</si>
  <si>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</si>
  <si>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</si>
  <si>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</si>
  <si>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</si>
  <si>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</si>
  <si>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</si>
  <si>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</si>
  <si>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</si>
  <si>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</si>
  <si>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</si>
  <si>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</si>
  <si>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</si>
  <si>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</si>
  <si>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</si>
  <si>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</si>
  <si>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</si>
  <si>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</si>
  <si>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</si>
  <si>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</si>
  <si>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</si>
  <si>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</si>
  <si>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</si>
  <si>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</si>
  <si>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</si>
  <si>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</si>
  <si>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</si>
  <si>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</si>
  <si>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</si>
  <si>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</si>
  <si>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</si>
  <si>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</si>
  <si>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</si>
  <si>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</si>
  <si>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</si>
  <si>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</si>
  <si>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</si>
  <si>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</si>
  <si>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</si>
  <si>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</si>
  <si>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</si>
  <si>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</si>
  <si>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</si>
  <si>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</si>
  <si>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</si>
  <si>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</si>
  <si>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</si>
  <si>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</si>
  <si>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</si>
  <si>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</si>
  <si>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</si>
  <si>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</si>
  <si>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</si>
  <si>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</si>
  <si>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</si>
  <si>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</si>
  <si>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</si>
  <si>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</si>
  <si>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</si>
  <si>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</si>
  <si>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</si>
  <si>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</si>
  <si>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</si>
  <si>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</si>
  <si>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</si>
  <si>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</si>
  <si>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</si>
  <si>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</si>
  <si>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</si>
  <si>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</si>
  <si>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</si>
  <si>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</si>
  <si>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</si>
  <si>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</si>
  <si>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</si>
  <si>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</si>
  <si>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</si>
  <si>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</si>
  <si>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</si>
  <si>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</si>
  <si>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</si>
  <si>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</si>
  <si>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</si>
  <si>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</si>
  <si>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</si>
  <si>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</si>
  <si>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</si>
  <si>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</si>
  <si>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</si>
  <si>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</si>
  <si>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</si>
  <si>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</si>
  <si>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</si>
  <si>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</si>
  <si>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</si>
  <si>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</si>
  <si>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</si>
  <si>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</si>
  <si>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</si>
  <si>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</si>
  <si>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</si>
  <si>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</si>
  <si>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</si>
  <si>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</si>
  <si>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</si>
  <si>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</si>
  <si>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</si>
  <si>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</si>
  <si>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</si>
  <si>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</si>
  <si>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</si>
  <si>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</si>
  <si>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</si>
  <si>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</si>
  <si>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</si>
  <si>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</si>
  <si>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</si>
  <si>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</si>
  <si>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</si>
  <si>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</si>
  <si>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</si>
  <si>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</si>
  <si>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</si>
  <si>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</si>
  <si>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</si>
  <si>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</si>
  <si>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</si>
  <si>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</si>
  <si>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</si>
  <si>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</si>
  <si>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</si>
  <si>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</si>
  <si>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</si>
  <si>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</si>
  <si>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</si>
  <si>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</si>
  <si>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</si>
  <si>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</si>
  <si>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</si>
  <si>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</si>
  <si>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</si>
  <si>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</si>
  <si>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</si>
  <si>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</si>
  <si>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</si>
  <si>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</si>
  <si>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</si>
  <si>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</si>
  <si>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</si>
  <si>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</si>
  <si>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</si>
  <si>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</si>
  <si>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</si>
  <si>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</si>
  <si>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</si>
  <si>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</si>
  <si>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</si>
  <si>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</si>
  <si>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</si>
  <si>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</si>
  <si>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</si>
  <si>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</si>
  <si>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</si>
  <si>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</si>
  <si>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</si>
  <si>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</si>
  <si>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</si>
  <si>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</si>
  <si>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</si>
  <si>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</si>
  <si>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</si>
  <si>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</si>
  <si>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</si>
  <si>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</si>
  <si>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</si>
  <si>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</si>
  <si>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</si>
  <si>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</si>
  <si>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</si>
  <si>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</si>
  <si>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</si>
  <si>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</si>
  <si>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</si>
  <si>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</si>
  <si>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</si>
  <si>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</si>
  <si>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</si>
  <si>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</si>
  <si>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</si>
  <si>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</si>
  <si>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</si>
  <si>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</si>
  <si>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</si>
  <si>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</si>
  <si>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</si>
  <si>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</si>
  <si>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</si>
  <si>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</si>
  <si>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</si>
  <si>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</si>
  <si>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</si>
  <si>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</si>
  <si>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</si>
  <si>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</si>
  <si>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</si>
  <si>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</si>
  <si>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</si>
  <si>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</si>
  <si>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</si>
  <si>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</si>
  <si>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</si>
  <si>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</si>
  <si>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</si>
  <si>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</si>
  <si>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</si>
  <si>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</si>
  <si>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</si>
  <si>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</si>
  <si>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</si>
  <si>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</si>
  <si>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</si>
  <si>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</si>
  <si>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</si>
  <si>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</si>
  <si>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</si>
  <si>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</si>
  <si>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</si>
  <si>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</si>
  <si>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</si>
  <si>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</si>
  <si>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</si>
  <si>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</si>
  <si>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</si>
  <si>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</si>
  <si>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</si>
  <si>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</si>
  <si>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</si>
  <si>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</si>
  <si>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</si>
  <si>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</si>
  <si>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</si>
  <si>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</si>
  <si>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</si>
  <si>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</si>
  <si>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</si>
  <si>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</si>
  <si>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</si>
  <si>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</si>
  <si>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</si>
  <si>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</si>
  <si>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</si>
  <si>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</si>
  <si>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</si>
  <si>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</si>
  <si>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</si>
  <si>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</si>
  <si>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</si>
  <si>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</si>
  <si>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</si>
  <si>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</si>
  <si>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</si>
  <si>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</si>
  <si>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</si>
  <si>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</si>
  <si>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</si>
  <si>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</si>
  <si>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</si>
  <si>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</si>
  <si>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</si>
  <si>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</si>
  <si>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</si>
  <si>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</si>
  <si>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</si>
  <si>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</si>
  <si>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</si>
  <si>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</si>
  <si>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</si>
  <si>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</si>
  <si>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</si>
  <si>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</si>
  <si>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</si>
  <si>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</si>
  <si>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</si>
  <si>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</si>
  <si>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</si>
  <si>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</si>
  <si>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</si>
  <si>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</si>
  <si>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</si>
  <si>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</si>
  <si>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</si>
  <si>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</si>
  <si>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</si>
  <si>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</si>
  <si>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</si>
  <si>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</si>
  <si>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</si>
  <si>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</si>
  <si>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</si>
  <si>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</si>
  <si>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</si>
  <si>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</si>
  <si>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</si>
  <si>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</si>
  <si>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</si>
  <si>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</si>
  <si>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</si>
  <si>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</si>
  <si>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</si>
  <si>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</si>
  <si>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</si>
  <si>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</si>
  <si>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</si>
  <si>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</si>
  <si>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</si>
  <si>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</si>
  <si>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</si>
  <si>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</si>
  <si>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</si>
  <si>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</si>
  <si>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</si>
  <si>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</si>
  <si>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</si>
  <si>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</si>
  <si>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</si>
  <si>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</si>
  <si>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</si>
  <si>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</si>
  <si>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</si>
  <si>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</si>
  <si>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</si>
  <si>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</si>
  <si>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</si>
  <si>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</si>
  <si>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</si>
  <si>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</si>
  <si>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</si>
  <si>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</si>
  <si>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</si>
  <si>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</si>
  <si>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</si>
  <si>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</si>
  <si>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</si>
  <si>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</si>
  <si>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</si>
  <si>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</si>
  <si>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</si>
  <si>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</si>
  <si>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</si>
  <si>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</si>
  <si>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</si>
  <si>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</si>
  <si>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</si>
  <si>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</si>
  <si>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</si>
  <si>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</si>
  <si>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</si>
  <si>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</si>
  <si>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</si>
  <si>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</si>
  <si>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</si>
  <si>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</si>
  <si>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</si>
  <si>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</si>
  <si>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</si>
  <si>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</si>
  <si>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</si>
  <si>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</si>
  <si>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</si>
  <si>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</si>
  <si>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</si>
  <si>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</si>
  <si>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</si>
  <si>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</si>
  <si>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</si>
  <si>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</si>
  <si>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</si>
  <si>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</si>
  <si>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</si>
  <si>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</si>
  <si>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</si>
  <si>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</si>
  <si>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</si>
  <si>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</si>
  <si>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</si>
  <si>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</si>
  <si>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</si>
  <si>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</si>
  <si>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</si>
  <si>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</si>
  <si>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</si>
  <si>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</si>
  <si>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</si>
  <si>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</si>
  <si>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</si>
  <si>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</si>
  <si>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</si>
  <si>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</si>
  <si>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</si>
  <si>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</si>
  <si>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</si>
  <si>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</si>
  <si>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</si>
  <si>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</si>
  <si>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</si>
  <si>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</si>
  <si>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</si>
  <si>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</si>
  <si>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</si>
  <si>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</si>
  <si>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</si>
  <si>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</si>
  <si>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</si>
  <si>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</si>
  <si>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</si>
  <si>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</si>
  <si>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</si>
  <si>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</si>
  <si>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</si>
  <si>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</si>
  <si>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</si>
  <si>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</si>
  <si>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</si>
  <si>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</si>
  <si>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</si>
  <si>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</si>
  <si>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</si>
  <si>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</si>
  <si>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</si>
  <si>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</si>
  <si>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</si>
  <si>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</si>
  <si>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</si>
  <si>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</si>
  <si>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</si>
  <si>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</si>
  <si>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</si>
  <si>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</si>
  <si>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</si>
  <si>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</si>
  <si>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</si>
  <si>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</si>
  <si>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</si>
  <si>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</si>
  <si>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</si>
  <si>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</si>
  <si>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</si>
  <si>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</si>
  <si>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</si>
  <si>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</si>
  <si>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</si>
  <si>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</si>
  <si>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</si>
  <si>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</si>
  <si>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</si>
  <si>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</si>
  <si>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</si>
  <si>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</si>
  <si>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</si>
  <si>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</si>
  <si>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</si>
  <si>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</si>
  <si>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</si>
  <si>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</si>
  <si>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</si>
  <si>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</si>
  <si>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</si>
  <si>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</si>
  <si>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</si>
  <si>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</si>
  <si>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</si>
  <si>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</si>
  <si>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</si>
  <si>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</si>
  <si>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</si>
  <si>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</si>
  <si>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</si>
  <si>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</si>
  <si>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</si>
  <si>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</si>
  <si>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</si>
  <si>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</si>
  <si>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</si>
  <si>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</si>
  <si>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</si>
  <si>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</si>
  <si>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</si>
  <si>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</si>
  <si>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</si>
  <si>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</si>
  <si>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</si>
  <si>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</si>
  <si>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</si>
  <si>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</si>
  <si>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</si>
  <si>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</si>
  <si>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</si>
  <si>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</si>
  <si>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</si>
  <si>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</si>
  <si>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</si>
  <si>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</si>
  <si>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</si>
  <si>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</si>
  <si>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</si>
  <si>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</si>
  <si>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</si>
  <si>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</si>
  <si>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</si>
  <si>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</si>
  <si>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</si>
  <si>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</si>
  <si>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</si>
  <si>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</si>
  <si>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</si>
  <si>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</si>
  <si>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</si>
  <si>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</si>
  <si>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</si>
  <si>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</si>
  <si>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</si>
  <si>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</si>
  <si>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</si>
  <si>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</si>
  <si>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</si>
  <si>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</si>
  <si>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</si>
  <si>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</si>
  <si>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</si>
  <si>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</si>
  <si>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</si>
  <si>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</si>
  <si>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</si>
  <si>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</si>
  <si>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</si>
  <si>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</si>
  <si>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</si>
  <si>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</si>
  <si>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</si>
  <si>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</si>
  <si>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</si>
  <si>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</si>
  <si>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</si>
  <si>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</si>
  <si>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</si>
  <si>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</si>
  <si>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</si>
  <si>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</si>
  <si>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</si>
  <si>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</si>
  <si>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</si>
  <si>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</si>
  <si>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</si>
  <si>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</si>
  <si>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</si>
  <si>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</si>
  <si>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</si>
  <si>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</si>
  <si>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</si>
  <si>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</si>
  <si>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</si>
  <si>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</si>
  <si>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</si>
  <si>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</si>
  <si>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</si>
  <si>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</si>
  <si>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</si>
  <si>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</si>
  <si>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</si>
  <si>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</si>
  <si>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</si>
  <si>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</si>
  <si>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</si>
  <si>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</si>
  <si>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</si>
  <si>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</si>
  <si>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</si>
  <si>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</si>
  <si>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</si>
  <si>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</si>
  <si>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</si>
  <si>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</si>
  <si>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</si>
  <si>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</si>
  <si>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</si>
  <si>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</si>
  <si>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</si>
  <si>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</si>
  <si>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</si>
  <si>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</si>
  <si>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</si>
  <si>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</si>
  <si>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</si>
  <si>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</si>
  <si>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</si>
  <si>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</si>
  <si>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</si>
  <si>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</si>
  <si>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</si>
  <si>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</si>
  <si>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</si>
  <si>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</si>
  <si>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</si>
  <si>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</si>
  <si>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</si>
  <si>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</si>
  <si>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</si>
  <si>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</si>
  <si>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</si>
  <si>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</si>
  <si>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</si>
  <si>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</si>
  <si>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</si>
  <si>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</si>
  <si>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</si>
  <si>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</si>
  <si>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</si>
  <si>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</si>
  <si>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</si>
  <si>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</si>
  <si>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</si>
  <si>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</si>
  <si>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</si>
  <si>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</si>
  <si>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</si>
  <si>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</si>
  <si>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</si>
  <si>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</si>
  <si>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</si>
  <si>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</si>
  <si>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</si>
  <si>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</si>
  <si>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</si>
  <si>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</si>
  <si>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</si>
  <si>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</si>
  <si>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</si>
  <si>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</si>
  <si>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</si>
  <si>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</si>
  <si>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</si>
  <si>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</si>
  <si>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</si>
  <si>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</si>
  <si>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</si>
  <si>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</si>
  <si>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</si>
  <si>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</si>
  <si>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</si>
  <si>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</si>
  <si>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</si>
  <si>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</si>
  <si>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</si>
  <si>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</si>
  <si>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</si>
  <si>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</si>
  <si>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</si>
  <si>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</si>
  <si>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</si>
  <si>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</si>
  <si>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</si>
  <si>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</si>
  <si>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</si>
  <si>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</si>
  <si>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</si>
  <si>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</si>
  <si>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</si>
  <si>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</si>
  <si>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</si>
  <si>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</si>
  <si>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</si>
  <si>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</si>
  <si>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</si>
  <si>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</si>
  <si>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</si>
  <si>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</si>
  <si>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</si>
  <si>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</si>
  <si>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</si>
  <si>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</si>
  <si>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</si>
  <si>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</si>
  <si>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</si>
  <si>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</si>
  <si>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</si>
  <si>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</si>
  <si>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</si>
  <si>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</si>
  <si>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</si>
  <si>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</si>
  <si>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</si>
  <si>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</si>
  <si>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</si>
  <si>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</si>
  <si>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</si>
  <si>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</si>
  <si>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</si>
  <si>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</si>
  <si>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</si>
  <si>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</si>
  <si>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</si>
  <si>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</si>
  <si>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</si>
  <si>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</si>
  <si>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</si>
  <si>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</si>
  <si>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</si>
  <si>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</si>
  <si>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</si>
  <si>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</si>
  <si>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</si>
  <si>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</si>
  <si>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</si>
  <si>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</si>
  <si>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</si>
  <si>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</si>
  <si>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</si>
  <si>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</si>
  <si>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</si>
  <si>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</si>
  <si>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</si>
  <si>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</si>
  <si>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</si>
  <si>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</si>
  <si>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</si>
  <si>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</si>
  <si>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</si>
  <si>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</si>
  <si>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</si>
  <si>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</si>
  <si>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</si>
  <si>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</si>
  <si>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</si>
  <si>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</si>
  <si>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</si>
  <si>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</si>
  <si>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</si>
  <si>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</si>
  <si>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</si>
  <si>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</si>
  <si>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</si>
  <si>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</si>
  <si>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</si>
  <si>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</si>
  <si>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</si>
  <si>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</si>
  <si>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</si>
  <si>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</si>
  <si>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</si>
  <si>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</si>
  <si>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</si>
  <si>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</si>
  <si>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</si>
  <si>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</si>
  <si>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</si>
  <si>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</si>
  <si>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</si>
  <si>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</si>
  <si>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</si>
  <si>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</si>
  <si>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</si>
  <si>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</si>
  <si>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</si>
  <si>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</si>
  <si>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</si>
  <si>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</si>
  <si>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</si>
  <si>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</si>
  <si>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</si>
  <si>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</si>
  <si>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</si>
  <si>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</si>
  <si>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</si>
  <si>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</si>
  <si>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</si>
  <si>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</si>
  <si>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</si>
  <si>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</si>
  <si>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</si>
  <si>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</si>
  <si>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</si>
  <si>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</si>
  <si>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</si>
  <si>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</si>
  <si>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</si>
  <si>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</si>
  <si>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</si>
  <si>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</si>
  <si>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</si>
  <si>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</si>
  <si>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</si>
  <si>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</si>
  <si>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</si>
  <si>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</si>
  <si>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</si>
  <si>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</si>
  <si>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</si>
  <si>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</si>
  <si>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</si>
  <si>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</si>
  <si>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</si>
  <si>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</si>
  <si>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</si>
  <si>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</si>
  <si>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</si>
  <si>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</si>
  <si>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</si>
  <si>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</si>
  <si>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</si>
  <si>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</si>
  <si>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</si>
  <si>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</si>
  <si>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</si>
  <si>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</si>
  <si>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</si>
  <si>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</si>
  <si>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</si>
  <si>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</si>
  <si>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</si>
  <si>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</si>
  <si>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</si>
  <si>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</si>
  <si>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</si>
  <si>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</si>
  <si>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</si>
  <si>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</si>
  <si>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</si>
  <si>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</si>
  <si>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</si>
  <si>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</si>
  <si>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</si>
  <si>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</si>
  <si>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</si>
  <si>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</si>
  <si>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</si>
  <si>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</si>
  <si>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</si>
  <si>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</si>
  <si>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</si>
  <si>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</si>
  <si>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</si>
  <si>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</si>
  <si>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</si>
  <si>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</si>
  <si>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</si>
  <si>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</si>
  <si>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</si>
  <si>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</si>
  <si>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</si>
  <si>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</si>
  <si>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</si>
  <si>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</si>
  <si>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</si>
  <si>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</si>
  <si>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</si>
  <si>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</si>
  <si>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</si>
  <si>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</si>
  <si>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</si>
  <si>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</si>
  <si>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</si>
  <si>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</si>
  <si>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</si>
  <si>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</si>
  <si>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</si>
  <si>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</si>
  <si>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</si>
  <si>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</si>
  <si>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</si>
  <si>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</si>
  <si>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</si>
  <si>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</si>
  <si>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</si>
  <si>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</si>
  <si>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</si>
  <si>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</si>
  <si>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</si>
  <si>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</si>
  <si>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</si>
  <si>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</si>
  <si>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</si>
  <si>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</si>
  <si>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</si>
  <si>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</si>
  <si>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</si>
  <si>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</si>
  <si>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</si>
  <si>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</si>
  <si>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</si>
  <si>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</si>
  <si>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</si>
  <si>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</si>
  <si>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</si>
  <si>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</si>
  <si>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</si>
  <si>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</si>
  <si>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</si>
  <si>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</si>
  <si>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</si>
  <si>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</si>
  <si>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</si>
  <si>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</si>
  <si>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</si>
  <si>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</si>
  <si>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</si>
  <si>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</si>
  <si>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</si>
  <si>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</si>
  <si>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</si>
  <si>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</si>
  <si>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</si>
  <si>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</si>
  <si>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</si>
  <si>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</si>
  <si>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</si>
  <si>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</si>
  <si>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</si>
  <si>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</si>
  <si>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</si>
  <si>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</si>
  <si>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</si>
  <si>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</si>
  <si>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</si>
  <si>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</si>
  <si>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</si>
  <si>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</si>
  <si>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</si>
  <si>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</si>
  <si>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</si>
  <si>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</si>
  <si>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</si>
  <si>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</si>
  <si>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</si>
  <si>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</si>
  <si>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</si>
  <si>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</si>
  <si>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</si>
  <si>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</si>
  <si>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</si>
  <si>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</si>
  <si>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</si>
  <si>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</si>
  <si>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</si>
  <si>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</si>
  <si>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</si>
  <si>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</si>
  <si>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</si>
  <si>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</si>
  <si>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</si>
  <si>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</si>
  <si>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</si>
  <si>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</si>
  <si>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</si>
  <si>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</si>
  <si>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</si>
  <si>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</si>
  <si>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</si>
  <si>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</si>
  <si>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</si>
  <si>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</si>
  <si>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</si>
  <si>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</si>
  <si>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</si>
  <si>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</si>
  <si>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</si>
  <si>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</si>
  <si>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</si>
  <si>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</si>
  <si>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</si>
  <si>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</si>
  <si>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</si>
  <si>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</si>
  <si>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</si>
  <si>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</si>
  <si>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</si>
  <si>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</si>
  <si>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</si>
  <si>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</si>
  <si>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</si>
  <si>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</si>
  <si>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</si>
  <si>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</si>
  <si>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</si>
  <si>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</si>
  <si>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</si>
  <si>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</si>
  <si>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</si>
  <si>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</si>
  <si>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</si>
  <si>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</si>
  <si>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</si>
  <si>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</si>
  <si>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</si>
  <si>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</si>
  <si>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</si>
  <si>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</si>
  <si>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</si>
  <si>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</si>
  <si>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</si>
  <si>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</si>
  <si>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</si>
  <si>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</si>
  <si>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</si>
  <si>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</si>
  <si>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</si>
  <si>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</si>
  <si>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</si>
  <si>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</si>
  <si>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</si>
  <si>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</si>
  <si>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</si>
  <si>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</si>
  <si>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</si>
  <si>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</si>
  <si>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</si>
  <si>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</si>
  <si>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</si>
  <si>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</si>
  <si>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</si>
  <si>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</si>
  <si>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</si>
  <si>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</si>
  <si>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</si>
  <si>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</si>
  <si>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</si>
  <si>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</si>
  <si>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</si>
  <si>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</si>
  <si>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</si>
  <si>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</si>
  <si>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</si>
  <si>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</si>
  <si>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</si>
  <si>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</si>
  <si>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</si>
  <si>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</si>
  <si>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</si>
  <si>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</si>
  <si>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</si>
  <si>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</si>
  <si>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</si>
  <si>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</si>
  <si>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</si>
  <si>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</si>
  <si>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</si>
  <si>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</si>
  <si>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</si>
  <si>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</si>
  <si>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</si>
  <si>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</si>
  <si>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</si>
  <si>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</si>
  <si>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</si>
  <si>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</si>
  <si>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</si>
  <si>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</si>
  <si>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</si>
  <si>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</si>
  <si>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</si>
  <si>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</si>
  <si>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</si>
  <si>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</si>
  <si>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</si>
  <si>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</si>
  <si>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</si>
  <si>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</si>
  <si>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</si>
  <si>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</si>
  <si>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</si>
  <si>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</si>
  <si>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</si>
  <si>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</si>
  <si>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</si>
  <si>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</si>
  <si>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</si>
  <si>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</si>
  <si>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</si>
  <si>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</si>
  <si>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</si>
  <si>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</si>
  <si>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</si>
  <si>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</si>
  <si>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</si>
  <si>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</si>
  <si>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</si>
  <si>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</si>
  <si>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</si>
  <si>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</si>
  <si>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</si>
  <si>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</si>
  <si>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</si>
  <si>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</si>
  <si>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</si>
  <si>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</si>
  <si>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</si>
  <si>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</si>
  <si>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</si>
  <si>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</si>
  <si>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</si>
  <si>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</si>
  <si>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</si>
  <si>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</si>
  <si>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</si>
  <si>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</si>
  <si>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</si>
  <si>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</si>
  <si>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</si>
  <si>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</si>
  <si>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</si>
  <si>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</si>
  <si>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</si>
  <si>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</si>
  <si>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</si>
  <si>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</si>
  <si>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</si>
  <si>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</si>
  <si>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</si>
  <si>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</si>
  <si>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</si>
  <si>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</si>
  <si>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</si>
  <si>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</si>
  <si>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</si>
  <si>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</si>
  <si>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</si>
  <si>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</si>
  <si>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</si>
  <si>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</si>
  <si>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</si>
  <si>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</si>
  <si>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</si>
  <si>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</si>
  <si>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</si>
  <si>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</si>
  <si>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</si>
  <si>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</si>
  <si>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</si>
  <si>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</si>
  <si>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</si>
  <si>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</si>
  <si>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</si>
  <si>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</si>
  <si>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</si>
  <si>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</si>
  <si>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</si>
  <si>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</si>
  <si>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</si>
  <si>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</si>
  <si>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</si>
  <si>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</si>
  <si>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</si>
  <si>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</si>
  <si>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</si>
  <si>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</si>
  <si>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</si>
  <si>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</si>
  <si>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</si>
  <si>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</si>
  <si>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</si>
  <si>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</si>
  <si>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</si>
  <si>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</si>
  <si>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</si>
  <si>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</si>
  <si>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</si>
  <si>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</si>
  <si>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</si>
  <si>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</si>
  <si>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</si>
  <si>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</si>
  <si>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</si>
  <si>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</si>
  <si>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</si>
  <si>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</si>
  <si>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</si>
  <si>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</si>
  <si>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</si>
  <si>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</si>
  <si>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</si>
  <si>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</si>
  <si>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</si>
  <si>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</si>
  <si>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</si>
  <si>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</si>
  <si>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</si>
  <si>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</si>
  <si>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</si>
  <si>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</si>
  <si>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</si>
  <si>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</si>
  <si>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</si>
  <si>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</si>
  <si>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</si>
  <si>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</si>
  <si>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</si>
  <si>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</si>
  <si>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</si>
  <si>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</si>
  <si>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</si>
  <si>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</si>
  <si>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</si>
  <si>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</si>
  <si>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</si>
  <si>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</si>
  <si>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</si>
  <si>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</si>
  <si>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</si>
  <si>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</si>
  <si>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</si>
  <si>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</si>
  <si>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</si>
  <si>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</si>
  <si>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</si>
  <si>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</si>
  <si>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</si>
  <si>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</si>
  <si>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</si>
  <si>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</si>
  <si>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</si>
  <si>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</si>
  <si>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</si>
  <si>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</si>
  <si>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</si>
  <si>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</si>
  <si>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</si>
  <si>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</si>
  <si>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</si>
  <si>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</si>
  <si>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</si>
  <si>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</si>
  <si>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</si>
  <si>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</si>
  <si>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</si>
  <si>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</si>
  <si>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</si>
  <si>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</si>
  <si>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</si>
  <si>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</si>
  <si>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</si>
  <si>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</si>
  <si>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</si>
  <si>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</si>
  <si>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</si>
  <si>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</si>
  <si>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</si>
  <si>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</si>
  <si>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</si>
  <si>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</si>
  <si>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</si>
  <si>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</si>
  <si>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</si>
  <si>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</si>
  <si>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</si>
  <si>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</si>
  <si>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</si>
  <si>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</si>
  <si>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</si>
  <si>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</si>
  <si>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</si>
  <si>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</si>
  <si>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</si>
  <si>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</si>
  <si>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</si>
  <si>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</si>
  <si>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</si>
  <si>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</si>
  <si>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</si>
  <si>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</si>
  <si>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</si>
  <si>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</si>
  <si>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</si>
  <si>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</si>
  <si>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</si>
  <si>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</si>
  <si>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</si>
  <si>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</si>
  <si>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</si>
  <si>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</si>
  <si>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</si>
  <si>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</si>
  <si>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</si>
  <si>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</si>
  <si>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</si>
  <si>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</si>
  <si>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</si>
  <si>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</si>
  <si>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</si>
  <si>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</si>
  <si>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</si>
  <si>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</si>
  <si>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</si>
  <si>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</si>
  <si>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</si>
  <si>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</si>
  <si>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</si>
  <si>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</si>
  <si>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</si>
  <si>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</si>
  <si>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</si>
  <si>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</si>
  <si>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</si>
  <si>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</si>
  <si>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</si>
  <si>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</si>
  <si>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</si>
  <si>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</si>
  <si>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</si>
  <si>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</si>
  <si>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</si>
  <si>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</si>
  <si>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</si>
  <si>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</si>
  <si>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</si>
  <si>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</si>
  <si>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</si>
  <si>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</si>
  <si>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</si>
  <si>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</si>
  <si>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</si>
  <si>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</si>
  <si>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</si>
  <si>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</si>
  <si>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</si>
  <si>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</si>
  <si>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</si>
  <si>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</si>
  <si>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</si>
  <si>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</si>
  <si>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</si>
  <si>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</si>
  <si>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</si>
  <si>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</si>
  <si>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</si>
  <si>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</si>
  <si>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</si>
  <si>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</si>
  <si>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</si>
  <si>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</si>
  <si>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</si>
  <si>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</si>
  <si>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</si>
  <si>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</si>
  <si>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</si>
  <si>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</si>
  <si>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</si>
  <si>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</si>
  <si>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</si>
  <si>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</si>
  <si>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</si>
  <si>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</si>
  <si>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</si>
  <si>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</si>
  <si>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</si>
  <si>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</si>
  <si>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</si>
  <si>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</si>
  <si>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</si>
  <si>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</si>
  <si>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</si>
  <si>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</si>
  <si>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</si>
  <si>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</si>
  <si>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</si>
  <si>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</si>
  <si>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</si>
  <si>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</si>
  <si>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</si>
  <si>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</si>
  <si>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</si>
  <si>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</si>
  <si>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</si>
  <si>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</si>
  <si>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</si>
  <si>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</si>
  <si>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</si>
  <si>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</si>
  <si>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</si>
  <si>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</si>
  <si>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</si>
  <si>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</si>
  <si>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</si>
  <si>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</si>
  <si>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</si>
  <si>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</si>
  <si>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</si>
  <si>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</si>
  <si>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</si>
  <si>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</si>
  <si>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</si>
  <si>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</si>
  <si>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</si>
  <si>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</si>
  <si>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</si>
  <si>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</si>
  <si>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</si>
  <si>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</si>
  <si>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</si>
  <si>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</si>
  <si>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</si>
  <si>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</si>
  <si>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</si>
  <si>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</si>
  <si>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</si>
  <si>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</si>
  <si>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</si>
  <si>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</si>
  <si>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</si>
  <si>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</si>
  <si>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</si>
  <si>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</si>
  <si>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</si>
  <si>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</si>
  <si>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</si>
  <si>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</si>
  <si>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</si>
  <si>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</si>
  <si>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</si>
  <si>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</si>
  <si>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</si>
  <si>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</si>
  <si>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</si>
  <si>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</si>
  <si>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</si>
  <si>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</si>
  <si>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</si>
  <si>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</si>
  <si>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</si>
  <si>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</si>
  <si>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</si>
  <si>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</si>
  <si>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</si>
  <si>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</si>
  <si>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</si>
  <si>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</si>
  <si>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</si>
  <si>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</si>
  <si>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</si>
  <si>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</si>
  <si>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</si>
  <si>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</si>
  <si>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</si>
  <si>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</si>
  <si>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</si>
  <si>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</si>
  <si>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</si>
  <si>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</si>
  <si>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</si>
  <si>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</si>
  <si>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</si>
  <si>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</si>
  <si>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</si>
  <si>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</si>
  <si>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</si>
  <si>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</si>
  <si>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</si>
  <si>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</si>
  <si>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</si>
  <si>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</si>
  <si>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</si>
  <si>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</si>
  <si>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</si>
  <si>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</si>
  <si>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</si>
  <si>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</si>
  <si>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</si>
  <si>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</si>
  <si>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</si>
  <si>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</si>
  <si>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</si>
  <si>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</si>
  <si>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</si>
  <si>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</si>
  <si>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</si>
  <si>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</si>
  <si>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</si>
  <si>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</si>
  <si>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</si>
  <si>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</si>
  <si>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</si>
  <si>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</si>
  <si>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</si>
  <si>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</si>
  <si>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</si>
  <si>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</si>
  <si>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</si>
  <si>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</si>
  <si>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</si>
  <si>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</si>
  <si>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</si>
  <si>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</si>
  <si>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</si>
  <si>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</si>
  <si>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</si>
  <si>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</si>
  <si>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</si>
  <si>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</si>
  <si>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</si>
  <si>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</si>
  <si>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</si>
  <si>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</si>
  <si>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</si>
  <si>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</si>
  <si>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</si>
  <si>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</si>
  <si>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</si>
  <si>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</si>
  <si>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</si>
  <si>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</si>
  <si>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</si>
  <si>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</si>
  <si>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</si>
  <si>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</si>
  <si>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</si>
  <si>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</si>
  <si>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</si>
  <si>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</si>
  <si>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</si>
  <si>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</si>
  <si>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</si>
  <si>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</si>
  <si>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</si>
  <si>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</si>
  <si>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</si>
  <si>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</si>
  <si>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</si>
  <si>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</si>
  <si>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</si>
  <si>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</si>
  <si>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</si>
  <si>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</si>
  <si>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</si>
  <si>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</si>
  <si>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</si>
  <si>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</si>
  <si>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</si>
  <si>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</si>
  <si>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</si>
  <si>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</si>
  <si>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</si>
  <si>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</si>
  <si>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</si>
  <si>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</si>
  <si>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</si>
  <si>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</si>
  <si>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</si>
  <si>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</si>
  <si>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</si>
  <si>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</si>
  <si>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</si>
  <si>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</si>
  <si>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</si>
  <si>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</si>
  <si>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</si>
  <si>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</si>
  <si>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</si>
  <si>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</si>
  <si>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</si>
  <si>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</si>
  <si>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</si>
  <si>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</si>
  <si>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</si>
  <si>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</si>
  <si>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</si>
  <si>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</si>
  <si>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</si>
  <si>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</si>
  <si>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</si>
  <si>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</si>
  <si>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</si>
  <si>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</si>
  <si>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</si>
  <si>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</si>
  <si>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</si>
  <si>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</si>
  <si>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</si>
  <si>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</si>
  <si>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</si>
  <si>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</si>
  <si>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</si>
  <si>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</si>
  <si>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</si>
  <si>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</si>
  <si>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</si>
  <si>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</si>
  <si>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</si>
  <si>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</si>
  <si>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</si>
  <si>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</si>
  <si>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</si>
  <si>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</si>
  <si>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</si>
  <si>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</si>
  <si>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</si>
  <si>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</si>
  <si>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</si>
  <si>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</si>
  <si>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</si>
  <si>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</si>
  <si>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</si>
  <si>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</si>
  <si>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</si>
  <si>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</si>
  <si>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</si>
  <si>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</si>
  <si>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</si>
  <si>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</si>
  <si>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</si>
  <si>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</si>
  <si>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</si>
  <si>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</si>
  <si>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</si>
  <si>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</si>
  <si>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</si>
  <si>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</si>
  <si>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</si>
  <si>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</si>
  <si>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</si>
  <si>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</si>
  <si>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</si>
  <si>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</si>
  <si>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</si>
  <si>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</si>
  <si>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</si>
  <si>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</si>
  <si>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</si>
  <si>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</si>
  <si>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</si>
  <si>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</si>
  <si>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</si>
  <si>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</si>
  <si>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</si>
  <si>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</si>
  <si>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</si>
  <si>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</si>
  <si>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</si>
  <si>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</si>
  <si>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</si>
  <si>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</si>
  <si>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</si>
  <si>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</si>
  <si>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</si>
  <si>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</si>
  <si>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</si>
  <si>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</si>
  <si>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</si>
  <si>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</si>
  <si>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</si>
  <si>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</si>
  <si>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</si>
  <si>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</si>
  <si>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</si>
  <si>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</si>
  <si>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</si>
  <si>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</si>
  <si>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</si>
  <si>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</si>
  <si>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</si>
  <si>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</si>
  <si>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</si>
  <si>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</si>
  <si>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</si>
  <si>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</si>
  <si>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</si>
  <si>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</si>
  <si>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</si>
  <si>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</si>
  <si>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</si>
  <si>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</si>
  <si>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</si>
  <si>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</si>
  <si>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</si>
  <si>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</si>
  <si>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</si>
  <si>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</si>
  <si>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</si>
  <si>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</si>
  <si>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</si>
  <si>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</si>
  <si>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</si>
  <si>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</si>
  <si>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</si>
  <si>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</si>
  <si>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</si>
  <si>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</si>
  <si>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</si>
  <si>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</si>
  <si>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</si>
  <si>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</si>
  <si>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</si>
  <si>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</si>
  <si>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</si>
  <si>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</si>
  <si>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</si>
  <si>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</si>
  <si>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</si>
  <si>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</si>
  <si>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</si>
  <si>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</si>
  <si>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</si>
  <si>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</si>
  <si>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</si>
  <si>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</si>
  <si>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</si>
  <si>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</si>
  <si>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</si>
  <si>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</si>
  <si>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</si>
  <si>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</si>
  <si>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</si>
  <si>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</si>
  <si>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</si>
  <si>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</si>
  <si>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</si>
  <si>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</si>
  <si>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</si>
  <si>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</si>
  <si>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</si>
  <si>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</si>
  <si>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</si>
  <si>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</si>
  <si>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</si>
  <si>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</si>
  <si>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</si>
  <si>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</si>
  <si>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</si>
  <si>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</si>
  <si>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</si>
  <si>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</si>
  <si>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</si>
  <si>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</si>
  <si>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</si>
  <si>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</si>
  <si>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</si>
  <si>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</si>
  <si>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</si>
  <si>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</si>
  <si>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</si>
  <si>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</si>
  <si>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</si>
  <si>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</si>
  <si>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</si>
  <si>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</si>
  <si>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</si>
  <si>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</si>
  <si>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</si>
  <si>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</si>
  <si>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</si>
  <si>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</si>
  <si>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</si>
  <si>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</si>
  <si>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</si>
  <si>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</si>
  <si>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</si>
  <si>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</si>
  <si>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</si>
  <si>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</si>
  <si>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</si>
  <si>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</si>
  <si>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</si>
  <si>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</si>
  <si>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</si>
  <si>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</si>
  <si>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</si>
  <si>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</si>
  <si>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</si>
  <si>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</si>
  <si>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</si>
  <si>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</si>
  <si>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</si>
  <si>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</si>
  <si>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</si>
  <si>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</si>
  <si>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</si>
  <si>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</si>
  <si>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</si>
  <si>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</si>
  <si>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</si>
  <si>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</si>
  <si>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</si>
  <si>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</si>
  <si>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</si>
  <si>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</si>
  <si>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</si>
  <si>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</si>
  <si>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</si>
  <si>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</si>
  <si>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</si>
  <si>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</si>
  <si>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</si>
  <si>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</si>
  <si>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</si>
  <si>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</si>
  <si>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</si>
  <si>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</si>
  <si>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</si>
  <si>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</si>
  <si>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</si>
  <si>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</si>
  <si>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</si>
  <si>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</si>
  <si>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</si>
  <si>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</si>
  <si>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</si>
  <si>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</si>
  <si>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</si>
  <si>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</si>
  <si>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</si>
  <si>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</si>
  <si>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</si>
  <si>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</si>
  <si>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</si>
  <si>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</si>
  <si>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</si>
  <si>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</si>
  <si>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</si>
  <si>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</si>
  <si>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</si>
  <si>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</si>
  <si>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</si>
  <si>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</si>
  <si>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</si>
  <si>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</si>
  <si>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</si>
  <si>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</si>
  <si>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</si>
  <si>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</si>
  <si>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</si>
  <si>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</si>
  <si>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</si>
  <si>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</si>
  <si>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</si>
  <si>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</si>
  <si>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</si>
  <si>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</si>
  <si>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</si>
  <si>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</si>
  <si>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</si>
  <si>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</si>
  <si>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</si>
  <si>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</si>
  <si>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</si>
  <si>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</si>
  <si>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</si>
  <si>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</si>
  <si>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</si>
  <si>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</si>
  <si>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</si>
  <si>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</si>
  <si>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</si>
  <si>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</si>
  <si>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</si>
  <si>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</si>
  <si>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</si>
  <si>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</si>
  <si>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</si>
  <si>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</si>
  <si>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</si>
  <si>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</si>
  <si>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</si>
  <si>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</si>
  <si>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</si>
  <si>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</si>
  <si>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</si>
  <si>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</si>
  <si>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</si>
  <si>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</si>
  <si>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</si>
  <si>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</si>
  <si>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</si>
  <si>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</si>
  <si>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</si>
  <si>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</si>
  <si>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</si>
  <si>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</si>
  <si>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</si>
  <si>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</si>
  <si>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</si>
  <si>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</si>
  <si>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</si>
  <si>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</si>
  <si>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</si>
  <si>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</si>
  <si>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</si>
  <si>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</si>
  <si>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</si>
  <si>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</si>
  <si>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</si>
  <si>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</si>
  <si>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</si>
  <si>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</si>
  <si>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</si>
  <si>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</si>
  <si>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</si>
  <si>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</si>
  <si>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</si>
  <si>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</si>
  <si>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</si>
  <si>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</si>
  <si>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</si>
  <si>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</si>
  <si>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</si>
  <si>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</si>
  <si>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</si>
  <si>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</si>
  <si>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</si>
  <si>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</si>
  <si>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</si>
  <si>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</si>
  <si>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</si>
  <si>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</si>
  <si>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</si>
  <si>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</si>
  <si>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</si>
  <si>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</si>
  <si>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</si>
  <si>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</si>
  <si>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</si>
  <si>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</si>
  <si>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</si>
  <si>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</si>
  <si>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</si>
  <si>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</si>
  <si>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</si>
  <si>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</si>
  <si>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</si>
  <si>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</si>
  <si>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</si>
  <si>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</si>
  <si>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</si>
  <si>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</si>
  <si>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</si>
  <si>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</si>
  <si>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</si>
  <si>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</si>
  <si>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</si>
  <si>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</si>
  <si>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</si>
  <si>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</si>
  <si>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</si>
  <si>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</si>
  <si>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</si>
  <si>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</si>
  <si>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</si>
  <si>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</si>
  <si>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</si>
  <si>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</si>
  <si>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</si>
  <si>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</si>
  <si>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</si>
  <si>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</si>
  <si>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</si>
  <si>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</si>
  <si>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</si>
  <si>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</si>
  <si>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</si>
  <si>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</si>
  <si>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</si>
  <si>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</si>
  <si>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</si>
  <si>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</si>
  <si>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</si>
  <si>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</si>
  <si>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</si>
  <si>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</si>
  <si>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</si>
  <si>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</si>
  <si>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</si>
  <si>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</si>
  <si>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</si>
  <si>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</si>
  <si>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</si>
  <si>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</si>
  <si>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</si>
  <si>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</si>
  <si>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</si>
  <si>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</si>
  <si>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</si>
  <si>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</si>
  <si>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</si>
  <si>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</si>
  <si>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</si>
  <si>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</si>
  <si>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</si>
  <si>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</si>
  <si>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</si>
  <si>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</si>
  <si>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</si>
  <si>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</si>
  <si>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</si>
  <si>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</si>
  <si>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</si>
  <si>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</si>
  <si>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</si>
  <si>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</si>
  <si>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</si>
  <si>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</si>
  <si>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</si>
  <si>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</si>
  <si>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</si>
  <si>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</si>
  <si>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</si>
  <si>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</si>
  <si>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</si>
  <si>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</si>
  <si>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</si>
  <si>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</si>
  <si>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</si>
  <si>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</si>
  <si>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</si>
  <si>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</si>
  <si>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</si>
  <si>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</si>
  <si>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</si>
  <si>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</si>
  <si>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</si>
  <si>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</si>
  <si>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</si>
  <si>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</si>
  <si>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</si>
  <si>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</si>
  <si>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</si>
  <si>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</si>
  <si>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</si>
  <si>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</si>
  <si>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</si>
  <si>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</si>
  <si>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</si>
  <si>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</si>
  <si>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</si>
  <si>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</si>
  <si>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</si>
  <si>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</si>
  <si>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</si>
  <si>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</si>
  <si>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</si>
  <si>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</si>
  <si>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</si>
  <si>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</si>
  <si>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</si>
  <si>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</si>
  <si>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</si>
  <si>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</si>
  <si>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</si>
  <si>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</si>
  <si>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</si>
  <si>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</si>
  <si>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</si>
  <si>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</si>
  <si>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</si>
  <si>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</si>
  <si>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</si>
  <si>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</si>
  <si>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</si>
  <si>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</si>
  <si>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</si>
  <si>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</si>
  <si>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</si>
  <si>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</si>
  <si>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</si>
  <si>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</si>
  <si>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</si>
  <si>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</si>
  <si>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</si>
  <si>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</si>
  <si>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</si>
  <si>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</si>
  <si>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</si>
  <si>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</si>
  <si>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</si>
  <si>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</si>
  <si>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</si>
  <si>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</si>
  <si>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</si>
  <si>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</si>
  <si>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</si>
  <si>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</si>
  <si>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</si>
  <si>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</si>
  <si>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</si>
  <si>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</si>
  <si>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</si>
  <si>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</si>
  <si>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</si>
  <si>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</si>
  <si>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</si>
  <si>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</si>
  <si>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</si>
  <si>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</si>
  <si>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</si>
  <si>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</si>
  <si>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</si>
  <si>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</si>
  <si>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</si>
  <si>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</si>
  <si>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</si>
  <si>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</si>
  <si>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</si>
  <si>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</si>
  <si>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</si>
  <si>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</si>
  <si>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</si>
  <si>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</si>
  <si>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</si>
  <si>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</si>
  <si>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</si>
  <si>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</si>
  <si>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</si>
  <si>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</si>
  <si>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</si>
  <si>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</si>
  <si>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</si>
  <si>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</si>
  <si>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</si>
  <si>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</si>
  <si>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</si>
  <si>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</si>
  <si>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</si>
  <si>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</si>
  <si>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</si>
  <si>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</si>
  <si>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</si>
  <si>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</si>
  <si>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</si>
  <si>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</si>
  <si>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</si>
  <si>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</si>
  <si>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</si>
  <si>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</si>
  <si>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</si>
  <si>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</si>
  <si>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</si>
  <si>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</si>
  <si>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</si>
  <si>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</si>
  <si>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</si>
  <si>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</si>
  <si>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</si>
  <si>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</si>
  <si>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</si>
  <si>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</si>
  <si>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</si>
  <si>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</si>
  <si>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</si>
  <si>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</si>
  <si>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</si>
  <si>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</si>
  <si>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</si>
  <si>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</si>
  <si>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</si>
  <si>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</si>
  <si>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</si>
  <si>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</si>
  <si>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</si>
  <si>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</si>
  <si>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</si>
  <si>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</si>
  <si>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</si>
  <si>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</si>
  <si>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</si>
  <si>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</si>
  <si>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</si>
  <si>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</si>
  <si>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</si>
  <si>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</si>
  <si>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</si>
  <si>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</si>
  <si>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</si>
  <si>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</si>
  <si>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</si>
  <si>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</si>
  <si>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</si>
  <si>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</si>
  <si>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</si>
  <si>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</si>
  <si>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</si>
  <si>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</si>
  <si>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</si>
  <si>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</si>
  <si>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</si>
  <si>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</si>
  <si>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</si>
  <si>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</si>
  <si>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</si>
  <si>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</si>
  <si>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</si>
  <si>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</si>
  <si>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</si>
  <si>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</si>
  <si>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</si>
  <si>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</si>
  <si>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</si>
  <si>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</si>
  <si>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</si>
  <si>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</si>
  <si>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</si>
  <si>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</si>
  <si>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</si>
  <si>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</si>
  <si>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</si>
  <si>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</si>
  <si>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</si>
  <si>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</si>
  <si>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</si>
  <si>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</si>
  <si>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</si>
  <si>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</si>
  <si>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</si>
  <si>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</si>
  <si>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</si>
  <si>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</si>
  <si>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</si>
  <si>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</si>
  <si>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</si>
  <si>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</si>
  <si>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</si>
  <si>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</si>
  <si>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</si>
  <si>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</si>
  <si>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</si>
  <si>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</si>
  <si>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</si>
  <si>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</si>
  <si>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</si>
  <si>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</si>
  <si>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</si>
  <si>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</si>
  <si>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</si>
  <si>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</si>
  <si>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</si>
  <si>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</si>
  <si>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</si>
  <si>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</si>
  <si>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</si>
  <si>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</si>
  <si>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</si>
  <si>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</si>
  <si>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</si>
  <si>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</si>
  <si>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</si>
  <si>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</si>
  <si>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</si>
  <si>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</si>
  <si>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</si>
  <si>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</si>
  <si>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</si>
  <si>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</si>
  <si>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</si>
  <si>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</si>
  <si>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</si>
  <si>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</si>
  <si>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</si>
  <si>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</si>
  <si>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</si>
  <si>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</si>
  <si>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</si>
  <si>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</si>
  <si>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</si>
  <si>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</si>
  <si>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</si>
  <si>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</si>
  <si>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</si>
  <si>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</si>
  <si>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</si>
  <si>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</si>
  <si>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</si>
  <si>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</si>
  <si>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</si>
  <si>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</si>
  <si>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</si>
  <si>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</si>
  <si>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</si>
  <si>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</si>
  <si>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</si>
  <si>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</si>
  <si>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</si>
  <si>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</si>
  <si>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</si>
  <si>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</si>
  <si>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</si>
  <si>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</si>
  <si>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</si>
  <si>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</si>
  <si>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</si>
  <si>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</si>
  <si>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</si>
  <si>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</si>
  <si>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</si>
  <si>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</si>
  <si>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</si>
  <si>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</si>
  <si>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</si>
  <si>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</si>
  <si>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</si>
  <si>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</si>
  <si>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</si>
  <si>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</si>
  <si>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</si>
  <si>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</si>
  <si>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</si>
  <si>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</si>
  <si>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</si>
  <si>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</si>
  <si>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</si>
  <si>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</si>
  <si>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</si>
  <si>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</si>
  <si>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</si>
  <si>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</si>
  <si>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</si>
  <si>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</si>
  <si>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</si>
  <si>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</si>
  <si>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</si>
  <si>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</si>
  <si>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</si>
  <si>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</si>
  <si>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</si>
  <si>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</si>
  <si>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</si>
  <si>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</si>
  <si>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</si>
  <si>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</si>
  <si>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</si>
  <si>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</si>
  <si>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</si>
  <si>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</si>
  <si>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</si>
  <si>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</si>
  <si>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</si>
  <si>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</si>
  <si>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</si>
  <si>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</si>
  <si>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</si>
  <si>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</si>
  <si>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</si>
  <si>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</si>
  <si>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</si>
  <si>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</si>
  <si>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</si>
  <si>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</si>
  <si>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</si>
  <si>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</si>
  <si>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</si>
  <si>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</si>
  <si>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</si>
  <si>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</si>
  <si>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</si>
  <si>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</si>
  <si>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</si>
  <si>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</si>
  <si>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</si>
  <si>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</si>
  <si>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</si>
  <si>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</si>
  <si>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</si>
  <si>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</si>
  <si>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</si>
  <si>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</si>
  <si>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</si>
  <si>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</si>
  <si>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</si>
  <si>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</si>
  <si>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</si>
  <si>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</si>
  <si>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</si>
  <si>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</si>
  <si>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</si>
  <si>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</si>
  <si>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</si>
  <si>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</si>
  <si>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</si>
  <si>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</si>
  <si>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</si>
  <si>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</si>
  <si>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</si>
  <si>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</si>
  <si>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</si>
  <si>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</si>
  <si>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</si>
  <si>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</si>
  <si>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</si>
  <si>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</si>
  <si>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</si>
  <si>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</si>
  <si>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</si>
  <si>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</si>
  <si>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</si>
  <si>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</si>
  <si>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</si>
  <si>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</si>
  <si>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</si>
  <si>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</si>
  <si>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</si>
  <si>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</si>
  <si>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</si>
  <si>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</si>
  <si>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</si>
  <si>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</si>
  <si>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</si>
  <si>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</si>
  <si>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</si>
  <si>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</si>
  <si>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</si>
  <si>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</si>
  <si>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</si>
  <si>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</si>
  <si>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</si>
  <si>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</si>
  <si>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</si>
  <si>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</si>
  <si>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</si>
  <si>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</si>
  <si>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</si>
  <si>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</si>
  <si>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</si>
  <si>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</si>
  <si>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</si>
  <si>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</si>
  <si>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</si>
  <si>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</si>
  <si>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</si>
  <si>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</si>
  <si>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</si>
  <si>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</si>
  <si>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</si>
  <si>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</si>
  <si>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</si>
  <si>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</si>
  <si>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</si>
  <si>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</si>
  <si>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</si>
  <si>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</si>
  <si>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</si>
  <si>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</si>
  <si>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</si>
  <si>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</si>
  <si>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</si>
  <si>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</si>
  <si>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</si>
  <si>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</si>
  <si>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</si>
  <si>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</si>
  <si>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</si>
  <si>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</si>
  <si>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</si>
  <si>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</si>
  <si>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</si>
  <si>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</si>
  <si>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</si>
  <si>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</si>
  <si>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</si>
  <si>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</si>
  <si>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</si>
  <si>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</si>
  <si>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</si>
  <si>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</si>
  <si>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</si>
  <si>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</si>
  <si>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</si>
  <si>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</si>
  <si>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</si>
  <si>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</si>
  <si>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</si>
  <si>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</si>
  <si>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</si>
  <si>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</si>
  <si>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</si>
  <si>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</si>
  <si>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</si>
  <si>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</si>
  <si>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</si>
  <si>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</si>
  <si>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</si>
  <si>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</si>
  <si>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</si>
  <si>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</si>
  <si>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</si>
  <si>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</si>
  <si>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</si>
  <si>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</si>
  <si>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</si>
  <si>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</si>
  <si>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</si>
  <si>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</si>
  <si>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</si>
  <si>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</si>
  <si>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</si>
  <si>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</si>
  <si>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</si>
  <si>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</si>
  <si>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</si>
  <si>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</si>
  <si>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</si>
  <si>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</si>
  <si>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</si>
  <si>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</si>
  <si>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</si>
  <si>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</si>
  <si>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</si>
  <si>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</si>
  <si>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</si>
  <si>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</si>
  <si>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</si>
  <si>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</si>
  <si>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</si>
  <si>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</si>
  <si>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</si>
  <si>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</si>
  <si>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</si>
  <si>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</si>
  <si>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</si>
  <si>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</si>
  <si>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</si>
  <si>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</si>
  <si>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</si>
  <si>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</si>
  <si>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</si>
  <si>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</si>
  <si>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</si>
  <si>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</si>
  <si>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</si>
  <si>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</si>
  <si>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</si>
  <si>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</si>
  <si>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</si>
  <si>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</si>
  <si>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</si>
  <si>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</si>
  <si>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</si>
  <si>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</si>
  <si>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</si>
  <si>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</si>
  <si>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</si>
  <si>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</si>
  <si>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</si>
  <si>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</si>
  <si>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</si>
  <si>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</si>
  <si>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</si>
  <si>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</si>
  <si>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</si>
  <si>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</si>
  <si>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</si>
  <si>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</si>
  <si>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</si>
  <si>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</si>
  <si>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</si>
  <si>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</si>
  <si>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</si>
  <si>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</si>
  <si>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</si>
  <si>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</si>
  <si>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</si>
  <si>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</si>
  <si>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</si>
  <si>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</si>
  <si>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</si>
  <si>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</si>
  <si>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</si>
  <si>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</si>
  <si>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</si>
  <si>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</si>
  <si>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</si>
  <si>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</si>
  <si>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</si>
  <si>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</si>
  <si>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</si>
  <si>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</si>
  <si>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</si>
  <si>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</si>
  <si>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</si>
  <si>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</si>
  <si>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</si>
  <si>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</si>
  <si>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</si>
  <si>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</si>
  <si>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</si>
  <si>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</si>
  <si>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</si>
  <si>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</si>
  <si>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</si>
  <si>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</si>
  <si>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</si>
  <si>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</si>
  <si>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</si>
  <si>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</si>
  <si>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</si>
  <si>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</si>
  <si>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</si>
  <si>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</si>
  <si>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</si>
  <si>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</si>
  <si>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</si>
  <si>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</si>
  <si>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</si>
  <si>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</si>
  <si>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</si>
  <si>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</si>
  <si>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</si>
  <si>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</si>
  <si>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</si>
  <si>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</si>
  <si>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</si>
  <si>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</si>
  <si>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</si>
  <si>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</si>
  <si>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</si>
  <si>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</si>
  <si>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</si>
  <si>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</si>
  <si>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</si>
  <si>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</si>
  <si>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</si>
  <si>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</si>
  <si>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</si>
  <si>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</si>
  <si>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</si>
  <si>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</si>
  <si>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</si>
  <si>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</si>
  <si>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</si>
  <si>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</si>
  <si>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</si>
  <si>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</si>
  <si>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</si>
  <si>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</si>
  <si>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</si>
  <si>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</si>
  <si>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</si>
  <si>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</si>
  <si>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</si>
  <si>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</si>
  <si>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</si>
  <si>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</si>
  <si>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</si>
  <si>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</si>
  <si>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</si>
  <si>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</si>
  <si>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</si>
  <si>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</si>
  <si>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</si>
  <si>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</si>
  <si>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</si>
  <si>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</si>
  <si>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</si>
  <si>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</si>
  <si>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</si>
  <si>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</si>
  <si>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</si>
  <si>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</si>
  <si>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</si>
  <si>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</si>
  <si>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</si>
  <si>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</si>
  <si>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</si>
  <si>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</si>
  <si>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</si>
  <si>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</si>
  <si>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</si>
  <si>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</si>
  <si>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</si>
  <si>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</si>
  <si>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</si>
  <si>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</si>
  <si>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</si>
  <si>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</si>
  <si>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</si>
  <si>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</si>
  <si>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</si>
  <si>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</si>
  <si>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</si>
  <si>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</si>
  <si>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</si>
  <si>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</si>
  <si>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</si>
  <si>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</si>
  <si>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</si>
  <si>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</si>
  <si>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</si>
  <si>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</si>
  <si>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</si>
  <si>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</si>
  <si>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</si>
  <si>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</si>
  <si>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</si>
  <si>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</si>
  <si>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</si>
  <si>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</si>
  <si>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</si>
  <si>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</si>
  <si>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</si>
  <si>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</si>
  <si>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</si>
  <si>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</si>
  <si>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</si>
  <si>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</si>
  <si>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</si>
  <si>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</si>
  <si>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</si>
  <si>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</si>
  <si>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</si>
  <si>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</si>
  <si>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</si>
  <si>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</si>
  <si>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</si>
  <si>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</si>
  <si>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</si>
  <si>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</si>
  <si>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</si>
  <si>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</si>
  <si>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</si>
  <si>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</si>
  <si>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</si>
  <si>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</si>
  <si>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</si>
  <si>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</si>
  <si>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</si>
  <si>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</si>
  <si>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</si>
  <si>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</si>
  <si>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</si>
  <si>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</si>
  <si>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</si>
  <si>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</si>
  <si>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</si>
  <si>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</si>
  <si>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</si>
  <si>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</si>
  <si>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</si>
  <si>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</si>
  <si>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</si>
  <si>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</si>
  <si>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</si>
  <si>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</si>
  <si>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</si>
  <si>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</si>
  <si>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</si>
  <si>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</si>
  <si>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</si>
  <si>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</si>
  <si>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</si>
  <si>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</si>
  <si>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</si>
  <si>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</si>
  <si>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</si>
  <si>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</si>
  <si>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</si>
  <si>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</si>
  <si>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</si>
  <si>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</si>
  <si>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</si>
  <si>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</si>
  <si>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</si>
  <si>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</si>
  <si>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</si>
  <si>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</si>
  <si>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</si>
  <si>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</si>
  <si>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</si>
  <si>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</si>
  <si>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</si>
  <si>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</si>
  <si>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</si>
  <si>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</si>
  <si>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</si>
  <si>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</si>
  <si>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</si>
  <si>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</si>
  <si>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</si>
  <si>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</si>
  <si>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</si>
  <si>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</si>
  <si>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</si>
  <si>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</si>
  <si>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</si>
  <si>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</si>
  <si>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</si>
  <si>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</si>
  <si>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</si>
  <si>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</si>
  <si>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</si>
  <si>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</si>
  <si>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</si>
  <si>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</si>
  <si>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</si>
  <si>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</si>
  <si>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</si>
  <si>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</si>
  <si>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</si>
  <si>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</si>
  <si>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</si>
  <si>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</si>
  <si>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</si>
  <si>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</si>
  <si>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</si>
  <si>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</si>
  <si>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</si>
  <si>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</si>
  <si>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</si>
  <si>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</si>
  <si>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</si>
  <si>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</si>
  <si>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</si>
  <si>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</si>
  <si>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</si>
  <si>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</si>
  <si>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</si>
  <si>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</si>
  <si>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</si>
  <si>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</si>
  <si>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</si>
  <si>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</si>
  <si>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</si>
  <si>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</si>
  <si>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</si>
  <si>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</si>
  <si>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</si>
  <si>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</si>
  <si>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</si>
  <si>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</si>
  <si>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</si>
  <si>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</si>
  <si>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</si>
  <si>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</si>
  <si>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</si>
  <si>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</si>
  <si>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</si>
  <si>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</si>
  <si>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</si>
  <si>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</si>
  <si>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</si>
  <si>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</si>
  <si>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</si>
  <si>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</si>
  <si>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</si>
  <si>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</si>
  <si>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</si>
  <si>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</si>
  <si>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</si>
  <si>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</si>
  <si>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</si>
  <si>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</si>
  <si>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</si>
  <si>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</si>
  <si>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</si>
  <si>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</si>
  <si>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</si>
  <si>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</si>
  <si>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</si>
  <si>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</si>
  <si>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</si>
  <si>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</si>
  <si>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</si>
  <si>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</si>
  <si>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</si>
  <si>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</si>
  <si>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</si>
  <si>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</si>
  <si>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</si>
  <si>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</si>
  <si>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</si>
  <si>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</si>
  <si>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</si>
  <si>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</si>
  <si>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</si>
  <si>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</si>
  <si>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</si>
  <si>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</si>
  <si>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</si>
  <si>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</si>
  <si>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</si>
  <si>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</si>
  <si>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</si>
  <si>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</si>
  <si>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</si>
  <si>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</si>
  <si>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</si>
  <si>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</si>
  <si>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</si>
  <si>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</si>
  <si>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</si>
  <si>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</si>
  <si>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</si>
  <si>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</si>
  <si>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</si>
  <si>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</si>
  <si>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</si>
  <si>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</si>
  <si>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</si>
  <si>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</si>
  <si>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</si>
  <si>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</si>
  <si>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</si>
  <si>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</si>
  <si>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</si>
  <si>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</si>
  <si>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</si>
  <si>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</si>
  <si>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</si>
  <si>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</si>
  <si>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</si>
  <si>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</si>
  <si>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</si>
  <si>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</si>
  <si>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</si>
  <si>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</si>
  <si>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</si>
  <si>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</si>
  <si>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</si>
  <si>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</si>
  <si>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</si>
  <si>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</si>
  <si>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</si>
  <si>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</si>
  <si>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</si>
  <si>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</si>
  <si>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</si>
  <si>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</si>
  <si>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</si>
  <si>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</si>
  <si>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</si>
  <si>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</si>
  <si>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</si>
  <si>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</si>
  <si>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</si>
  <si>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</si>
  <si>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</si>
  <si>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</si>
  <si>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</si>
  <si>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</si>
  <si>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</si>
  <si>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</si>
  <si>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</si>
  <si>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</si>
  <si>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</si>
  <si>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</si>
  <si>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</si>
  <si>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</si>
  <si>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</si>
  <si>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</si>
  <si>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</si>
  <si>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</si>
  <si>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</si>
  <si>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</si>
  <si>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</si>
  <si>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</si>
  <si>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</si>
  <si>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</si>
  <si>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</si>
  <si>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</si>
  <si>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</si>
  <si>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</si>
  <si>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</si>
  <si>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</si>
  <si>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</si>
  <si>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</si>
  <si>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</si>
  <si>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</si>
  <si>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</si>
  <si>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</si>
  <si>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</si>
  <si>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</si>
  <si>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</si>
  <si>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</si>
  <si>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</si>
  <si>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</si>
  <si>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</si>
  <si>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</si>
  <si>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</si>
  <si>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</si>
  <si>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</si>
  <si>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</si>
  <si>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</si>
  <si>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</si>
  <si>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</si>
  <si>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</si>
  <si>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</si>
  <si>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</si>
  <si>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</si>
  <si>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</si>
  <si>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</si>
  <si>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</si>
  <si>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</si>
  <si>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</si>
  <si>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</si>
  <si>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</si>
  <si>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</si>
  <si>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</si>
  <si>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</si>
  <si>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</si>
  <si>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</si>
  <si>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</si>
  <si>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</si>
  <si>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</si>
  <si>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</si>
  <si>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</si>
  <si>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</si>
  <si>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</si>
  <si>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</si>
  <si>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</si>
  <si>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</si>
  <si>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</si>
  <si>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</si>
  <si>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</si>
  <si>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</si>
  <si>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</si>
  <si>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</si>
  <si>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</si>
  <si>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</si>
  <si>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</si>
  <si>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</si>
  <si>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</si>
  <si>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</si>
  <si>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</si>
  <si>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</si>
  <si>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</si>
  <si>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</si>
  <si>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</si>
  <si>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</si>
  <si>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</si>
  <si>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</si>
  <si>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</si>
  <si>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</si>
  <si>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</si>
  <si>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</si>
  <si>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</si>
  <si>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</si>
  <si>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</si>
  <si>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</si>
  <si>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</si>
  <si>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</si>
  <si>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</si>
  <si>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</si>
  <si>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</si>
  <si>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</si>
  <si>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</si>
  <si>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</si>
  <si>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</si>
  <si>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</si>
  <si>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</si>
  <si>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</si>
  <si>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</si>
  <si>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</si>
  <si>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</si>
  <si>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</si>
  <si>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</si>
  <si>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</si>
  <si>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</si>
  <si>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</si>
  <si>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</si>
  <si>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</si>
  <si>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</si>
  <si>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</si>
  <si>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</si>
  <si>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</si>
  <si>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</si>
  <si>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</si>
  <si>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</si>
  <si>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</si>
  <si>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</si>
  <si>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</si>
  <si>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</si>
  <si>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</si>
  <si>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</si>
  <si>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</si>
  <si>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</si>
  <si>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</si>
  <si>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</si>
  <si>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</si>
  <si>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</si>
  <si>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</si>
  <si>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</si>
  <si>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</si>
  <si>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</si>
  <si>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</si>
  <si>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</si>
  <si>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</si>
  <si>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</si>
  <si>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</si>
  <si>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</si>
  <si>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</si>
  <si>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</si>
  <si>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</si>
  <si>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</si>
  <si>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</si>
  <si>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</si>
  <si>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</si>
  <si>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</si>
  <si>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</si>
  <si>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</si>
  <si>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</si>
  <si>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</si>
  <si>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</si>
  <si>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</si>
  <si>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</si>
  <si>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</si>
  <si>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</si>
  <si>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</si>
  <si>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</si>
  <si>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</si>
  <si>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</si>
  <si>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</si>
  <si>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</si>
  <si>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</si>
  <si>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</si>
  <si>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</si>
  <si>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</si>
  <si>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</si>
  <si>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</si>
  <si>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</si>
  <si>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</si>
  <si>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</si>
  <si>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</si>
  <si>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</si>
  <si>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</si>
  <si>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</si>
  <si>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</si>
  <si>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</si>
  <si>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</si>
  <si>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</si>
  <si>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</si>
  <si>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</si>
  <si>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</si>
  <si>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</si>
  <si>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</si>
  <si>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</si>
  <si>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</si>
  <si>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</si>
  <si>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</si>
  <si>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</si>
  <si>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</si>
  <si>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</si>
  <si>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</si>
  <si>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</si>
  <si>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</si>
  <si>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</si>
  <si>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</si>
  <si>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</si>
  <si>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</si>
  <si>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</si>
  <si>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</si>
  <si>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</si>
  <si>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</si>
  <si>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</si>
  <si>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</si>
  <si>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</si>
  <si>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</si>
  <si>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</si>
  <si>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</si>
  <si>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</si>
  <si>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</si>
  <si>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</si>
  <si>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</si>
  <si>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</si>
  <si>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</si>
  <si>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</si>
  <si>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</si>
  <si>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</si>
  <si>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</si>
  <si>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</si>
  <si>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</si>
  <si>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</si>
  <si>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</si>
  <si>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</si>
  <si>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</si>
  <si>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</si>
  <si>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</si>
  <si>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</si>
  <si>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</si>
  <si>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</si>
  <si>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</si>
  <si>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</si>
  <si>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</si>
  <si>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</si>
  <si>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</si>
  <si>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</si>
  <si>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</si>
  <si>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</si>
  <si>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</si>
  <si>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</si>
  <si>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</si>
  <si>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</si>
  <si>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</si>
  <si>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</si>
  <si>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</si>
  <si>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</si>
  <si>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</si>
  <si>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</si>
  <si>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</si>
  <si>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</si>
  <si>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</si>
  <si>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</si>
  <si>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</si>
  <si>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</si>
  <si>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</si>
  <si>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</si>
  <si>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</si>
  <si>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</si>
  <si>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</si>
  <si>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</si>
  <si>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</si>
  <si>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</si>
  <si>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</si>
  <si>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</si>
  <si>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</si>
  <si>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</si>
  <si>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</si>
  <si>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</si>
  <si>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</si>
  <si>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</si>
  <si>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</si>
  <si>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</si>
  <si>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</si>
  <si>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</si>
  <si>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</si>
  <si>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</si>
  <si>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</si>
  <si>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</si>
  <si>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</si>
  <si>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</si>
  <si>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</si>
  <si>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</si>
  <si>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</si>
  <si>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</si>
  <si>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</si>
  <si>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</si>
  <si>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</si>
  <si>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</si>
  <si>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</si>
  <si>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</si>
  <si>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</si>
  <si>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</si>
  <si>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</si>
  <si>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</si>
  <si>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</si>
  <si>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</si>
  <si>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</si>
  <si>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</si>
  <si>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</si>
  <si>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</si>
  <si>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</si>
  <si>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</si>
  <si>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</si>
  <si>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</si>
  <si>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</si>
  <si>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</si>
  <si>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</si>
  <si>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</si>
  <si>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</si>
  <si>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</si>
  <si>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</si>
  <si>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</si>
  <si>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</si>
  <si>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</si>
  <si>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</si>
  <si>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</si>
  <si>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</si>
  <si>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</si>
  <si>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</si>
  <si>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</si>
  <si>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</si>
  <si>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</si>
  <si>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</si>
  <si>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</si>
  <si>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</si>
  <si>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</si>
  <si>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</si>
  <si>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</si>
  <si>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</si>
  <si>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</si>
  <si>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</si>
  <si>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</si>
  <si>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</si>
  <si>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</si>
  <si>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</si>
  <si>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</si>
  <si>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</si>
  <si>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</si>
  <si>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</si>
  <si>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</si>
  <si>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</si>
  <si>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</si>
  <si>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</si>
  <si>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</si>
  <si>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</si>
  <si>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</si>
  <si>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</si>
  <si>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</si>
  <si>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</si>
  <si>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</si>
  <si>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</si>
  <si>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</si>
  <si>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</si>
  <si>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</si>
  <si>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</si>
  <si>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</si>
  <si>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</si>
  <si>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</si>
  <si>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</si>
  <si>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</si>
  <si>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</si>
  <si>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</si>
  <si>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</si>
  <si>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</si>
  <si>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</si>
  <si>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</si>
  <si>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</si>
  <si>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</si>
  <si>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</si>
  <si>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</si>
  <si>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</si>
  <si>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</si>
  <si>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</si>
  <si>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</si>
  <si>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</si>
  <si>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</si>
  <si>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</si>
  <si>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</si>
  <si>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</si>
  <si>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</si>
  <si>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</si>
  <si>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</si>
  <si>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</si>
  <si>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</si>
  <si>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</si>
  <si>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</si>
  <si>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</si>
  <si>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</si>
  <si>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</si>
  <si>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</si>
  <si>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</si>
  <si>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</si>
  <si>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</si>
  <si>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</si>
  <si>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</si>
  <si>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</si>
  <si>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</si>
  <si>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</si>
  <si>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</si>
  <si>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</si>
  <si>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</si>
  <si>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</si>
  <si>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</si>
  <si>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</si>
  <si>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</si>
  <si>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</si>
  <si>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</si>
  <si>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</si>
  <si>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</si>
  <si>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</si>
  <si>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</si>
  <si>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</si>
  <si>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</si>
  <si>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</si>
  <si>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</si>
  <si>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</si>
  <si>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</si>
  <si>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</si>
  <si>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</si>
  <si>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</si>
  <si>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</si>
  <si>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</si>
  <si>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</si>
  <si>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</si>
  <si>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</si>
  <si>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</si>
  <si>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</si>
  <si>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</si>
  <si>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</si>
  <si>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</si>
  <si>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</si>
  <si>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</si>
  <si>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</si>
  <si>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</si>
  <si>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</si>
  <si>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</si>
  <si>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</si>
  <si>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</si>
  <si>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</si>
  <si>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</si>
  <si>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</si>
  <si>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</si>
  <si>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</si>
  <si>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</si>
  <si>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</si>
  <si>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</si>
  <si>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</si>
  <si>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</si>
  <si>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</si>
  <si>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</si>
  <si>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</si>
  <si>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</si>
  <si>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</si>
  <si>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</si>
  <si>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</si>
  <si>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</si>
  <si>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</si>
  <si>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</si>
  <si>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</si>
  <si>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</si>
  <si>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</si>
  <si>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</si>
  <si>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</si>
  <si>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</si>
  <si>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</si>
  <si>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</si>
  <si>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</si>
  <si>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</si>
  <si>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</si>
  <si>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</si>
  <si>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</si>
  <si>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</si>
  <si>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</si>
  <si>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</si>
  <si>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</si>
  <si>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</si>
  <si>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</si>
  <si>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</si>
  <si>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</si>
  <si>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</si>
  <si>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</si>
  <si>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</si>
  <si>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</si>
  <si>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</si>
  <si>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</si>
  <si>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</si>
  <si>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</si>
  <si>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</si>
  <si>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</si>
  <si>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</si>
  <si>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</si>
  <si>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</si>
  <si>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</si>
  <si>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</si>
  <si>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</si>
  <si>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</si>
  <si>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</si>
  <si>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</si>
  <si>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</si>
  <si>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</si>
  <si>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</si>
  <si>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</si>
  <si>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</si>
  <si>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</si>
  <si>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</si>
  <si>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</si>
  <si>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</si>
  <si>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</si>
  <si>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</si>
  <si>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</si>
  <si>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</si>
  <si>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</si>
  <si>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</si>
  <si>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</si>
  <si>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</si>
  <si>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</si>
  <si>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</si>
  <si>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</si>
  <si>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</si>
  <si>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</si>
  <si>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</si>
  <si>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</si>
  <si>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</si>
  <si>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</si>
  <si>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</si>
  <si>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</si>
  <si>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</si>
  <si>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</si>
  <si>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</si>
  <si>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</si>
  <si>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</si>
  <si>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</si>
  <si>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</si>
  <si>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</si>
  <si>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</si>
  <si>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</si>
  <si>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</si>
  <si>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</si>
  <si>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</si>
  <si>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</si>
  <si>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</si>
  <si>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</si>
  <si>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</si>
  <si>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</si>
  <si>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</si>
  <si>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</si>
  <si>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</si>
  <si>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</si>
  <si>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</si>
  <si>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</si>
  <si>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</si>
  <si>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</si>
  <si>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</si>
  <si>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</si>
  <si>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</si>
  <si>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</si>
  <si>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</si>
  <si>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</si>
  <si>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</si>
  <si>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</si>
  <si>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</si>
  <si>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</si>
  <si>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</si>
  <si>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</si>
  <si>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</si>
  <si>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</si>
  <si>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</si>
  <si>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</si>
  <si>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</si>
  <si>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</si>
  <si>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</si>
  <si>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</si>
  <si>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</si>
  <si>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</si>
  <si>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</si>
  <si>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</si>
  <si>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</si>
  <si>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</si>
  <si>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</si>
  <si>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</si>
  <si>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</si>
  <si>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</si>
  <si>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</si>
  <si>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</si>
  <si>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</si>
  <si>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</si>
  <si>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</si>
  <si>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</si>
  <si>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</si>
  <si>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</si>
  <si>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</si>
  <si>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</si>
  <si>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</si>
  <si>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</si>
  <si>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</si>
  <si>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</si>
  <si>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</si>
  <si>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</si>
  <si>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</si>
  <si>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</si>
  <si>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</si>
  <si>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</si>
  <si>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</si>
  <si>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</si>
  <si>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</si>
  <si>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</si>
  <si>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</si>
  <si>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</si>
  <si>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</si>
  <si>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</si>
  <si>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</si>
  <si>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</si>
  <si>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</si>
  <si>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</si>
  <si>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</si>
  <si>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</si>
  <si>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</si>
  <si>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</si>
  <si>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</si>
  <si>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</si>
  <si>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</si>
  <si>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</si>
  <si>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</si>
  <si>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</si>
  <si>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</si>
  <si>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</si>
  <si>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</si>
  <si>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</si>
  <si>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</si>
  <si>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</si>
  <si>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</si>
  <si>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</si>
  <si>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</si>
  <si>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</si>
  <si>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</si>
  <si>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</si>
  <si>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</si>
  <si>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</si>
  <si>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</si>
  <si>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</si>
  <si>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</si>
  <si>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</si>
  <si>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</si>
  <si>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</si>
  <si>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</si>
  <si>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</si>
  <si>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</si>
  <si>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</si>
  <si>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</si>
  <si>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</si>
  <si>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</si>
  <si>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</si>
  <si>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</si>
  <si>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</si>
  <si>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</si>
  <si>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</si>
  <si>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</si>
  <si>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</si>
  <si>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</si>
  <si>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</si>
  <si>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</si>
  <si>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</si>
  <si>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</si>
  <si>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</si>
  <si>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</si>
  <si>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</si>
  <si>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</si>
  <si>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</si>
  <si>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</si>
  <si>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</si>
  <si>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</si>
  <si>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</si>
  <si>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</si>
  <si>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</si>
  <si>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</si>
  <si>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</si>
  <si>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</si>
  <si>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</si>
  <si>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</si>
  <si>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</si>
  <si>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</si>
  <si>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</si>
  <si>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</si>
  <si>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</si>
  <si>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</si>
  <si>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</si>
  <si>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</si>
  <si>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</si>
  <si>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</si>
  <si>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</si>
  <si>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</si>
  <si>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</si>
  <si>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</si>
  <si>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</si>
  <si>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</si>
  <si>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</si>
  <si>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</si>
  <si>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</si>
  <si>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</si>
  <si>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</si>
  <si>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</si>
  <si>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</si>
  <si>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</si>
  <si>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</si>
  <si>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</si>
  <si>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</si>
  <si>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</si>
  <si>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</si>
  <si>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</si>
  <si>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</si>
  <si>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</si>
  <si>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</si>
  <si>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</si>
  <si>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</si>
  <si>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</si>
  <si>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</si>
  <si>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</si>
  <si>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</si>
  <si>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</si>
  <si>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</si>
  <si>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</si>
  <si>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</si>
  <si>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</si>
  <si>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</si>
  <si>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</si>
  <si>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</si>
  <si>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</si>
  <si>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</si>
  <si>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</si>
  <si>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</si>
  <si>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</si>
  <si>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</si>
  <si>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</si>
  <si>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</si>
  <si>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</si>
  <si>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</si>
  <si>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</si>
  <si>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</si>
  <si>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</si>
  <si>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</si>
  <si>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</si>
  <si>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</si>
  <si>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</si>
  <si>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</si>
  <si>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</si>
  <si>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</si>
  <si>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</si>
  <si>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</si>
  <si>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</si>
  <si>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</si>
  <si>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</si>
  <si>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</si>
  <si>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</si>
  <si>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</si>
  <si>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</si>
  <si>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</si>
  <si>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</si>
  <si>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</si>
  <si>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</si>
  <si>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</si>
  <si>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</si>
  <si>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</si>
  <si>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</si>
  <si>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</si>
  <si>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</si>
  <si>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</si>
  <si>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</si>
  <si>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</si>
  <si>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</si>
  <si>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</si>
  <si>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</si>
  <si>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</si>
  <si>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</si>
  <si>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</si>
  <si>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</si>
  <si>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</si>
  <si>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</si>
  <si>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</si>
  <si>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</si>
  <si>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</si>
  <si>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</si>
  <si>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</si>
  <si>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</si>
  <si>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</si>
  <si>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</si>
  <si>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</si>
  <si>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</si>
  <si>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</si>
  <si>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</si>
  <si>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</si>
  <si>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</si>
  <si>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</si>
  <si>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</si>
  <si>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</si>
  <si>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</si>
  <si>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</si>
  <si>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</si>
  <si>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</si>
  <si>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</si>
  <si>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</si>
  <si>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</si>
  <si>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</si>
  <si>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</si>
  <si>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</si>
  <si>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</si>
  <si>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</si>
  <si>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</si>
  <si>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</si>
  <si>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</si>
  <si>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</si>
  <si>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</si>
  <si>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</si>
  <si>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</si>
  <si>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</si>
  <si>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</si>
  <si>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</si>
  <si>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</si>
  <si>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</si>
  <si>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</si>
  <si>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</si>
  <si>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</si>
  <si>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</si>
  <si>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</si>
  <si>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</si>
  <si>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</si>
  <si>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</si>
  <si>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</si>
  <si>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</si>
  <si>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</si>
  <si>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</si>
  <si>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</si>
  <si>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</si>
  <si>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</si>
  <si>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</si>
  <si>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</si>
  <si>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</si>
  <si>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</si>
  <si>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</si>
  <si>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</si>
  <si>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</si>
  <si>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</si>
  <si>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</si>
  <si>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</si>
  <si>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</si>
  <si>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</si>
  <si>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</si>
  <si>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</si>
  <si>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</si>
  <si>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</si>
  <si>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</si>
  <si>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</si>
  <si>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</si>
  <si>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</si>
  <si>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</si>
  <si>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</si>
  <si>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</si>
  <si>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</si>
  <si>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</si>
  <si>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</si>
  <si>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</si>
  <si>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</si>
  <si>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</si>
  <si>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</si>
  <si>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</si>
  <si>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</si>
  <si>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</si>
  <si>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</si>
  <si>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</si>
  <si>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</si>
  <si>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</si>
  <si>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</si>
  <si>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</si>
  <si>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</si>
  <si>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</si>
  <si>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</si>
  <si>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</si>
  <si>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</si>
  <si>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</si>
  <si>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</si>
  <si>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</si>
  <si>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</si>
  <si>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</si>
  <si>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</si>
  <si>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</si>
  <si>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</si>
  <si>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</si>
  <si>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</si>
  <si>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</si>
  <si>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</si>
  <si>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</si>
  <si>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</si>
  <si>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</si>
  <si>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</si>
  <si>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</si>
  <si>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</si>
  <si>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</si>
  <si>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</si>
  <si>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</si>
  <si>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</si>
  <si>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</si>
  <si>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</si>
  <si>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</si>
  <si>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</si>
  <si>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</si>
  <si>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</si>
  <si>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</si>
  <si>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</si>
  <si>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</si>
  <si>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</si>
  <si>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</si>
  <si>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</si>
  <si>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</si>
  <si>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</si>
  <si>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</si>
  <si>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</si>
  <si>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</si>
  <si>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</si>
  <si>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</si>
  <si>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</si>
  <si>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</si>
  <si>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</si>
  <si>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</si>
  <si>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</si>
  <si>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</si>
  <si>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</si>
  <si>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</si>
  <si>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</si>
  <si>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</si>
  <si>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</si>
  <si>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</si>
  <si>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</si>
  <si>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</si>
  <si>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</si>
  <si>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</si>
  <si>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</si>
  <si>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</si>
  <si>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</si>
  <si>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</si>
  <si>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</si>
  <si>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</si>
  <si>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</si>
  <si>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</si>
  <si>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</si>
  <si>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</si>
  <si>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</si>
  <si>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</si>
  <si>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</si>
  <si>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</si>
  <si>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</si>
  <si>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</si>
  <si>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</si>
  <si>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</si>
  <si>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</si>
  <si>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</si>
  <si>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</si>
  <si>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</si>
  <si>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</si>
  <si>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</si>
  <si>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</si>
  <si>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</si>
  <si>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</si>
  <si>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</si>
  <si>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</si>
  <si>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</si>
  <si>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</si>
  <si>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</si>
  <si>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</si>
  <si>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</si>
  <si>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</si>
  <si>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</si>
  <si>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</si>
  <si>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</si>
  <si>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</si>
  <si>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</si>
  <si>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</si>
  <si>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</si>
  <si>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</si>
  <si>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</si>
  <si>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</si>
  <si>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</si>
  <si>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</si>
  <si>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</si>
  <si>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</si>
  <si>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</si>
  <si>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</si>
  <si>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</si>
  <si>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</si>
  <si>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</si>
  <si>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</si>
  <si>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</si>
  <si>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</si>
  <si>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</si>
  <si>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</si>
  <si>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</si>
  <si>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</si>
  <si>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</si>
  <si>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</si>
  <si>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</si>
  <si>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</si>
  <si>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</si>
  <si>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</si>
  <si>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</si>
  <si>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</si>
  <si>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</si>
  <si>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</si>
  <si>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</si>
  <si>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</si>
  <si>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</si>
  <si>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</si>
  <si>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</si>
  <si>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</si>
  <si>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</si>
  <si>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</si>
  <si>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</si>
  <si>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</si>
  <si>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</si>
  <si>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</si>
  <si>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</si>
  <si>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</si>
  <si>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</si>
  <si>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</si>
  <si>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</si>
  <si>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</si>
  <si>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</si>
  <si>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</si>
  <si>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</si>
  <si>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</si>
  <si>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</si>
  <si>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</si>
  <si>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</si>
  <si>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</si>
  <si>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</si>
  <si>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</si>
  <si>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</si>
  <si>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</si>
  <si>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</si>
  <si>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</si>
  <si>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</si>
  <si>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</si>
  <si>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</si>
  <si>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</si>
  <si>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</si>
  <si>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</si>
  <si>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</si>
  <si>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</si>
  <si>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</si>
  <si>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</si>
  <si>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</si>
  <si>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</si>
  <si>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</si>
  <si>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</si>
  <si>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</si>
  <si>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</si>
  <si>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</si>
  <si>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</si>
  <si>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</si>
  <si>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</si>
  <si>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</si>
  <si>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</si>
  <si>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</si>
  <si>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</si>
  <si>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</si>
  <si>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</si>
  <si>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</si>
  <si>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</si>
  <si>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</si>
  <si>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</si>
  <si>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</si>
  <si>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</si>
  <si>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</si>
  <si>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</si>
  <si>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</si>
  <si>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</si>
  <si>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</si>
  <si>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</si>
  <si>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</si>
  <si>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</si>
  <si>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</si>
  <si>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</si>
  <si>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</si>
  <si>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</si>
  <si>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</si>
  <si>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</si>
  <si>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</si>
  <si>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</si>
  <si>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</si>
  <si>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</si>
  <si>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</si>
  <si>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</si>
  <si>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</si>
  <si>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</si>
  <si>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</si>
  <si>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</si>
  <si>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</si>
  <si>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</si>
  <si>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</si>
  <si>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</si>
  <si>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</si>
  <si>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</si>
  <si>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</si>
  <si>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</si>
  <si>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</si>
  <si>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</si>
  <si>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</si>
  <si>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</si>
  <si>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</si>
  <si>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</si>
  <si>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</si>
  <si>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</si>
  <si>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</si>
  <si>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</si>
  <si>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</si>
  <si>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</si>
  <si>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</si>
  <si>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</si>
  <si>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</si>
  <si>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</si>
  <si>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</si>
  <si>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</si>
  <si>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</si>
  <si>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</si>
  <si>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</si>
  <si>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</si>
  <si>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</si>
  <si>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</si>
  <si>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</si>
  <si>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</si>
  <si>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</si>
  <si>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</si>
  <si>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</si>
  <si>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</si>
  <si>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</si>
  <si>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</si>
  <si>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</si>
  <si>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</si>
  <si>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</si>
  <si>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</si>
  <si>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</si>
  <si>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</si>
  <si>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</si>
  <si>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</si>
  <si>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</si>
  <si>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</si>
  <si>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</si>
  <si>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</si>
  <si>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</si>
  <si>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</si>
  <si>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</si>
  <si>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</si>
  <si>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</si>
  <si>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</si>
  <si>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</si>
  <si>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</si>
  <si>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</si>
  <si>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</si>
  <si>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</si>
  <si>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</si>
  <si>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</si>
  <si>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</si>
  <si>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</si>
  <si>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</si>
  <si>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</si>
  <si>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</si>
  <si>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</si>
  <si>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</si>
  <si>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</si>
  <si>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</si>
  <si>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</si>
  <si>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</si>
  <si>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</si>
  <si>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</si>
  <si>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</si>
  <si>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</si>
  <si>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</si>
  <si>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</si>
  <si>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</si>
  <si>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</si>
  <si>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</si>
  <si>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</si>
  <si>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</si>
  <si>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</si>
  <si>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</si>
  <si>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</si>
  <si>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</si>
  <si>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</si>
  <si>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</si>
  <si>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</si>
  <si>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</si>
  <si>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</si>
  <si>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</si>
  <si>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</si>
  <si>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</si>
  <si>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</si>
  <si>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</si>
  <si>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</si>
  <si>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</si>
  <si>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</si>
  <si>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</si>
  <si>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</si>
  <si>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</si>
  <si>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</si>
  <si>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</si>
  <si>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</si>
  <si>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</si>
  <si>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</si>
  <si>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</si>
  <si>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</si>
  <si>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</si>
  <si>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</si>
  <si>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</si>
  <si>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</si>
  <si>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</si>
  <si>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</si>
  <si>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</si>
  <si>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</si>
  <si>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</si>
  <si>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</si>
  <si>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</si>
  <si>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</si>
  <si>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</si>
  <si>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</si>
  <si>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</si>
  <si>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</si>
  <si>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</si>
  <si>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</si>
  <si>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</si>
  <si>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</si>
  <si>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</si>
  <si>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</si>
  <si>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</si>
  <si>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</si>
  <si>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</si>
  <si>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</si>
  <si>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</si>
  <si>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</si>
  <si>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</si>
  <si>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</si>
  <si>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</si>
  <si>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</si>
  <si>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</si>
  <si>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</si>
  <si>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</si>
  <si>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</si>
  <si>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</si>
  <si>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</si>
  <si>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</si>
  <si>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</si>
  <si>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</si>
  <si>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</si>
  <si>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</si>
  <si>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</si>
  <si>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</si>
  <si>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</si>
  <si>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</si>
  <si>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</si>
  <si>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</si>
  <si>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</si>
  <si>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</si>
  <si>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</si>
  <si>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</si>
  <si>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</si>
  <si>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</si>
  <si>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</si>
  <si>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</si>
  <si>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</si>
  <si>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</si>
  <si>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</si>
  <si>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</si>
  <si>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</si>
  <si>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</si>
  <si>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</si>
  <si>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</si>
  <si>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</si>
  <si>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</si>
  <si>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</si>
  <si>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</si>
  <si>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</si>
  <si>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</si>
  <si>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</si>
  <si>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</si>
  <si>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</si>
  <si>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</si>
  <si>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</si>
  <si>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</si>
  <si>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</si>
  <si>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</si>
  <si>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</si>
  <si>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</si>
  <si>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</si>
  <si>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</si>
  <si>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</si>
  <si>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</si>
  <si>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</si>
  <si>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</si>
  <si>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</si>
  <si>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</si>
  <si>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</si>
  <si>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</si>
  <si>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</si>
  <si>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</si>
  <si>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</si>
  <si>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</si>
  <si>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</si>
  <si>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</si>
  <si>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</si>
  <si>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</si>
  <si>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</si>
  <si>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</si>
  <si>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</si>
  <si>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</si>
  <si>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</si>
  <si>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</si>
  <si>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</si>
  <si>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</si>
  <si>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</si>
  <si>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</si>
  <si>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</si>
  <si>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</si>
  <si>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</si>
  <si>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</si>
  <si>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</si>
  <si>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</si>
  <si>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</si>
  <si>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</si>
  <si>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</si>
  <si>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</si>
  <si>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</si>
  <si>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</si>
  <si>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</si>
  <si>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</si>
  <si>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</si>
  <si>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</si>
  <si>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</si>
  <si>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</si>
  <si>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</si>
  <si>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</si>
  <si>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</si>
  <si>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</si>
  <si>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</si>
  <si>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</si>
  <si>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</si>
  <si>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</si>
  <si>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</si>
  <si>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</si>
  <si>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</si>
  <si>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</si>
  <si>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</si>
  <si>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</si>
  <si>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</si>
  <si>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</si>
  <si>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</si>
  <si>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</si>
  <si>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</si>
  <si>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</si>
  <si>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</si>
  <si>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</si>
  <si>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</si>
  <si>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</si>
  <si>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</si>
  <si>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</si>
  <si>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</si>
  <si>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</si>
  <si>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</si>
  <si>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</si>
  <si>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</si>
  <si>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</si>
  <si>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</si>
  <si>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</si>
  <si>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</si>
  <si>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</si>
  <si>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</si>
  <si>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</si>
  <si>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</si>
  <si>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</si>
  <si>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</si>
  <si>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</si>
  <si>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</si>
  <si>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</si>
  <si>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</si>
  <si>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</si>
  <si>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</si>
  <si>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</si>
  <si>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</si>
  <si>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</si>
  <si>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</si>
  <si>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</si>
  <si>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</si>
  <si>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</si>
  <si>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</si>
  <si>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</si>
  <si>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</si>
  <si>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</si>
  <si>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</si>
  <si>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</si>
  <si>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</si>
  <si>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</si>
  <si>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</si>
  <si>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</si>
  <si>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</si>
  <si>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</si>
  <si>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</si>
  <si>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</si>
  <si>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</si>
  <si>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</si>
  <si>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</si>
  <si>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</si>
  <si>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</si>
  <si>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</si>
  <si>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</si>
  <si>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</si>
  <si>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</si>
  <si>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</si>
  <si>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</si>
  <si>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</si>
  <si>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</si>
  <si>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</si>
  <si>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</si>
  <si>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</si>
  <si>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</si>
  <si>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</si>
  <si>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</si>
  <si>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</si>
  <si>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</si>
  <si>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</si>
  <si>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</si>
  <si>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</si>
  <si>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</si>
  <si>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</si>
  <si>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</si>
  <si>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</si>
  <si>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</si>
  <si>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</si>
  <si>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</si>
  <si>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</si>
  <si>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</si>
  <si>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</si>
  <si>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</si>
  <si>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</si>
  <si>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</si>
  <si>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</si>
  <si>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</si>
  <si>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</si>
  <si>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</si>
  <si>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</si>
  <si>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</si>
  <si>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</si>
  <si>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</si>
  <si>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</si>
  <si>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</si>
  <si>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</si>
  <si>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</si>
  <si>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</si>
  <si>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</si>
  <si>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</si>
  <si>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</si>
  <si>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</si>
  <si>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</si>
  <si>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</si>
  <si>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</si>
  <si>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</si>
  <si>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</si>
  <si>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</si>
  <si>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</si>
  <si>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</si>
  <si>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</si>
  <si>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</si>
  <si>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</si>
  <si>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</si>
  <si>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</si>
  <si>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</si>
  <si>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</si>
  <si>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</si>
  <si>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</si>
  <si>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</si>
  <si>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</si>
  <si>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</si>
  <si>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</si>
  <si>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</si>
  <si>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</si>
  <si>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</si>
  <si>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</si>
  <si>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</si>
  <si>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</si>
  <si>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</si>
  <si>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</si>
  <si>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</si>
  <si>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</si>
  <si>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</si>
  <si>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</si>
  <si>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</si>
  <si>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</si>
  <si>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</si>
  <si>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</si>
  <si>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</si>
  <si>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</si>
  <si>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</si>
  <si>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</si>
  <si>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</si>
  <si>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</si>
  <si>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</si>
  <si>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</si>
  <si>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</si>
  <si>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</si>
  <si>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</si>
  <si>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</si>
  <si>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</si>
  <si>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</si>
  <si>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</si>
  <si>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</si>
  <si>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</si>
  <si>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</si>
  <si>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</si>
  <si>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</si>
  <si>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</si>
  <si>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</si>
  <si>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</si>
  <si>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</si>
  <si>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</si>
  <si>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</si>
  <si>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</si>
  <si>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</si>
  <si>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</si>
  <si>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</si>
  <si>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</si>
  <si>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</si>
  <si>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</si>
  <si>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</si>
  <si>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</si>
  <si>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</si>
  <si>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</si>
  <si>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</si>
  <si>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</si>
  <si>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</si>
  <si>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</si>
  <si>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</si>
  <si>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</si>
  <si>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</si>
  <si>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</si>
  <si>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</si>
  <si>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</si>
  <si>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</si>
  <si>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</si>
  <si>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</si>
  <si>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</si>
  <si>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</si>
  <si>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</si>
  <si>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</si>
  <si>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</si>
  <si>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</si>
  <si>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</si>
  <si>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</si>
  <si>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</si>
  <si>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</si>
  <si>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</si>
  <si>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</si>
  <si>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</si>
  <si>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</si>
  <si>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</si>
  <si>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</si>
  <si>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</si>
  <si>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</si>
  <si>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</si>
  <si>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</si>
  <si>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</si>
  <si>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</si>
  <si>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</si>
  <si>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</si>
  <si>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</si>
  <si>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</si>
  <si>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</si>
  <si>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</si>
  <si>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</si>
  <si>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</si>
  <si>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</si>
  <si>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</si>
  <si>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</si>
  <si>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</si>
  <si>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</si>
  <si>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</si>
  <si>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</si>
  <si>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</si>
  <si>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</si>
  <si>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</si>
  <si>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</si>
  <si>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</si>
  <si>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</si>
  <si>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</si>
  <si>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</si>
  <si>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</si>
  <si>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</si>
  <si>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</si>
  <si>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</si>
  <si>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</si>
  <si>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</si>
  <si>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</si>
  <si>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</si>
  <si>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</si>
  <si>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</si>
  <si>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</si>
  <si>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</si>
  <si>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</si>
  <si>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</si>
  <si>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</si>
  <si>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</si>
  <si>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</si>
  <si>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</si>
  <si>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</si>
  <si>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</si>
  <si>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</si>
  <si>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</si>
  <si>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</si>
  <si>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</si>
  <si>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</si>
  <si>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</si>
  <si>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</si>
  <si>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</si>
  <si>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</si>
  <si>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</si>
  <si>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</si>
  <si>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</si>
  <si>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</si>
  <si>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</si>
  <si>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</si>
  <si>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</si>
  <si>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</si>
  <si>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</si>
  <si>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</si>
  <si>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</si>
  <si>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</si>
  <si>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</si>
  <si>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</si>
  <si>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</si>
  <si>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</si>
  <si>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</si>
  <si>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</si>
  <si>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</si>
  <si>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</si>
  <si>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</si>
  <si>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</si>
  <si>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</si>
  <si>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</si>
  <si>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</si>
  <si>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</si>
  <si>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</si>
  <si>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</si>
  <si>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</si>
  <si>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</si>
  <si>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</si>
  <si>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</si>
  <si>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</si>
  <si>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</si>
  <si>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</si>
  <si>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</si>
  <si>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</si>
  <si>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</si>
  <si>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</si>
  <si>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</si>
  <si>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</si>
  <si>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</si>
  <si>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</si>
  <si>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</si>
  <si>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</si>
  <si>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</si>
  <si>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</si>
  <si>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</si>
  <si>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</si>
  <si>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</si>
  <si>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</si>
  <si>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</si>
  <si>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</si>
  <si>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</si>
  <si>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</si>
  <si>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</si>
  <si>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</si>
  <si>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</si>
  <si>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</si>
  <si>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</si>
  <si>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</si>
  <si>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</si>
  <si>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</si>
  <si>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</si>
  <si>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</si>
  <si>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</si>
  <si>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</si>
  <si>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</si>
  <si>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</si>
  <si>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</si>
  <si>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</si>
  <si>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</si>
  <si>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</si>
  <si>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</si>
  <si>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</si>
  <si>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</si>
  <si>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</si>
  <si>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</si>
  <si>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</si>
  <si>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</si>
  <si>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</si>
  <si>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</si>
  <si>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</si>
  <si>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</si>
  <si>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</si>
  <si>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</si>
  <si>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</si>
  <si>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</si>
  <si>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</si>
  <si>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</si>
  <si>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</si>
  <si>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</si>
  <si>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</si>
  <si>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</si>
  <si>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</si>
  <si>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</si>
  <si>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</si>
  <si>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</si>
  <si>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</si>
  <si>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</si>
  <si>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</si>
  <si>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</si>
  <si>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</si>
  <si>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</si>
  <si>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</si>
  <si>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</si>
  <si>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</si>
  <si>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</si>
  <si>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</si>
  <si>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</si>
  <si>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</si>
  <si>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</si>
  <si>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</si>
  <si>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</si>
  <si>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</si>
  <si>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</si>
  <si>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</si>
  <si>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</si>
  <si>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</si>
  <si>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</si>
  <si>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</si>
  <si>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</si>
  <si>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</si>
  <si>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</si>
  <si>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</si>
  <si>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</si>
  <si>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</si>
  <si>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</si>
  <si>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</si>
  <si>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</si>
  <si>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</si>
  <si>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</si>
  <si>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</si>
  <si>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</si>
  <si>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</si>
  <si>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</si>
  <si>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</si>
  <si>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</si>
  <si>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</si>
  <si>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</si>
  <si>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</si>
  <si>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</si>
  <si>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</si>
  <si>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</si>
  <si>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</si>
  <si>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</si>
  <si>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</si>
  <si>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</si>
  <si>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</si>
  <si>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</si>
  <si>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</si>
  <si>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</si>
  <si>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</si>
  <si>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</si>
  <si>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</si>
  <si>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</si>
  <si>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</si>
  <si>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</si>
  <si>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</si>
  <si>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</si>
  <si>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</si>
  <si>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</si>
  <si>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</si>
  <si>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</si>
  <si>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</si>
  <si>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</si>
  <si>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</si>
  <si>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</si>
  <si>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</si>
  <si>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</si>
  <si>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</si>
  <si>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</si>
  <si>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</si>
  <si>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</si>
  <si>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</si>
  <si>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</si>
  <si>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</si>
  <si>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</si>
  <si>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</si>
  <si>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</si>
  <si>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</si>
  <si>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</si>
  <si>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</si>
  <si>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</si>
  <si>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</si>
  <si>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</si>
  <si>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</si>
  <si>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</si>
  <si>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</si>
  <si>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</si>
  <si>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</si>
  <si>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</si>
  <si>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</si>
  <si>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</si>
  <si>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</si>
  <si>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</si>
  <si>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</si>
  <si>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</si>
  <si>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</si>
  <si>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</si>
  <si>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</si>
  <si>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</si>
  <si>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</si>
  <si>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</si>
  <si>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</si>
  <si>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</si>
  <si>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</si>
  <si>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</si>
  <si>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</si>
  <si>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</si>
  <si>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</si>
  <si>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</si>
  <si>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</si>
  <si>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</si>
  <si>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</si>
  <si>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</si>
  <si>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</si>
  <si>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</si>
  <si>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</si>
  <si>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</si>
  <si>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</si>
  <si>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</si>
  <si>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</si>
  <si>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</si>
  <si>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</si>
  <si>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</si>
  <si>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</si>
  <si>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</si>
  <si>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</si>
  <si>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</si>
  <si>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</si>
  <si>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</si>
  <si>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</si>
  <si>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</si>
  <si>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</si>
  <si>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</si>
  <si>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</si>
  <si>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</si>
  <si>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</si>
  <si>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</si>
  <si>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</si>
  <si>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</si>
  <si>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</si>
  <si>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</si>
  <si>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</si>
  <si>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</si>
  <si>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</si>
  <si>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</si>
  <si>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</si>
  <si>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</si>
  <si>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</si>
  <si>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</si>
  <si>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</si>
  <si>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</si>
  <si>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</si>
  <si>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</si>
  <si>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</si>
  <si>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</si>
  <si>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</si>
  <si>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</si>
  <si>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</si>
  <si>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</si>
  <si>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</si>
  <si>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</si>
  <si>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</si>
  <si>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</si>
  <si>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</si>
  <si>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</si>
  <si>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</si>
  <si>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</si>
  <si>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</si>
  <si>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</si>
  <si>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</si>
  <si>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</si>
  <si>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</si>
  <si>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</si>
  <si>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</si>
  <si>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</si>
  <si>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</si>
  <si>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</si>
  <si>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</si>
  <si>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</si>
  <si>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</si>
  <si>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</si>
  <si>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</si>
  <si>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</si>
  <si>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</si>
  <si>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</si>
  <si>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</si>
  <si>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</si>
  <si>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</si>
  <si>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</si>
  <si>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</si>
  <si>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</si>
  <si>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</si>
  <si>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</si>
  <si>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</si>
  <si>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</si>
  <si>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</si>
  <si>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</si>
  <si>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</si>
  <si>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</si>
  <si>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</si>
  <si>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</si>
  <si>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</si>
  <si>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</si>
  <si>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</si>
  <si>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</si>
  <si>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</si>
  <si>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</si>
  <si>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</si>
  <si>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</si>
  <si>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</si>
  <si>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</si>
  <si>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</si>
  <si>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</si>
  <si>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</si>
  <si>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</si>
  <si>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</si>
  <si>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</si>
  <si>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</si>
  <si>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</si>
  <si>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</si>
  <si>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</si>
  <si>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</si>
  <si>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</si>
  <si>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</si>
  <si>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</si>
  <si>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</si>
  <si>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</si>
  <si>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</si>
  <si>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</si>
  <si>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</si>
  <si>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</si>
  <si>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</si>
  <si>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</si>
  <si>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</si>
  <si>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</si>
  <si>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</si>
  <si>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</si>
  <si>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</si>
  <si>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</si>
  <si>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</si>
  <si>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</si>
  <si>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</si>
  <si>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</si>
  <si>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</si>
  <si>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</si>
  <si>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</si>
  <si>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</si>
  <si>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</si>
  <si>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</si>
  <si>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</si>
  <si>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</si>
  <si>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</si>
  <si>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</si>
  <si>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</si>
  <si>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</si>
  <si>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</si>
  <si>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</si>
  <si>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</si>
  <si>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</si>
  <si>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</si>
  <si>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</si>
  <si>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</si>
  <si>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</si>
  <si>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</si>
  <si>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</si>
  <si>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</si>
  <si>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</si>
  <si>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</si>
  <si>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</si>
  <si>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</si>
  <si>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</si>
  <si>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</si>
  <si>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</si>
  <si>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</si>
  <si>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</si>
  <si>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</si>
  <si>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</si>
  <si>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</si>
  <si>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</si>
  <si>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</si>
  <si>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</si>
  <si>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</si>
  <si>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</si>
  <si>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</si>
  <si>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</si>
  <si>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</si>
  <si>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</si>
  <si>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</si>
  <si>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</si>
  <si>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</si>
  <si>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</si>
  <si>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</si>
  <si>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</si>
  <si>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</si>
  <si>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</si>
  <si>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</si>
  <si>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</si>
  <si>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</si>
  <si>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</si>
  <si>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</si>
  <si>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</si>
  <si>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</si>
  <si>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</si>
  <si>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</si>
  <si>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</si>
  <si>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</si>
  <si>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</si>
  <si>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</si>
  <si>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</si>
  <si>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</si>
  <si>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</si>
  <si>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</si>
  <si>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</si>
  <si>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</si>
  <si>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</si>
  <si>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</si>
  <si>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</si>
  <si>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</si>
  <si>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</si>
  <si>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</si>
  <si>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</si>
  <si>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</si>
  <si>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</si>
  <si>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</si>
  <si>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</si>
  <si>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</si>
  <si>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</si>
  <si>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</si>
  <si>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</si>
  <si>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</si>
  <si>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</si>
  <si>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</si>
  <si>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</si>
  <si>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</si>
  <si>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</si>
  <si>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</si>
  <si>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</si>
  <si>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</si>
  <si>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</si>
  <si>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</si>
  <si>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</si>
  <si>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</si>
  <si>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</si>
  <si>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</si>
  <si>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</si>
  <si>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</si>
  <si>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</si>
  <si>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</si>
  <si>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</si>
  <si>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</si>
  <si>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</si>
  <si>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</si>
  <si>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</si>
  <si>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</si>
  <si>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</si>
  <si>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</si>
  <si>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</si>
  <si>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</si>
  <si>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</si>
  <si>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</si>
  <si>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</si>
  <si>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</si>
  <si>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</si>
  <si>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</si>
  <si>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</si>
  <si>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</si>
  <si>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</si>
  <si>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</si>
  <si>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</si>
  <si>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</si>
  <si>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</si>
  <si>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</si>
  <si>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</si>
  <si>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</si>
  <si>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</si>
  <si>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</si>
  <si>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</si>
  <si>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</si>
  <si>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</si>
  <si>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</si>
  <si>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</si>
  <si>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</si>
  <si>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</si>
  <si>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</si>
  <si>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</si>
  <si>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</si>
  <si>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</si>
  <si>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</si>
  <si>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</si>
  <si>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</si>
  <si>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</si>
  <si>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</si>
  <si>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</si>
  <si>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</si>
  <si>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</si>
  <si>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</si>
  <si>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</si>
  <si>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</si>
  <si>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</si>
  <si>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</si>
  <si>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</si>
  <si>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</si>
  <si>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</si>
  <si>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</si>
  <si>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</si>
  <si>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</si>
  <si>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</si>
  <si>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</si>
  <si>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</si>
  <si>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</si>
  <si>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</si>
  <si>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</si>
  <si>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</si>
  <si>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</si>
  <si>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</si>
  <si>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</si>
  <si>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</si>
  <si>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</si>
  <si>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</si>
  <si>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</si>
  <si>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</si>
  <si>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</si>
  <si>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</si>
  <si>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</si>
  <si>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</si>
  <si>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</si>
  <si>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</si>
  <si>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</si>
  <si>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</si>
  <si>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</si>
  <si>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</si>
  <si>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</si>
  <si>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</si>
  <si>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</si>
  <si>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</si>
  <si>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</si>
  <si>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</si>
  <si>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</si>
  <si>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</si>
  <si>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</si>
  <si>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</si>
  <si>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</si>
  <si>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</si>
  <si>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</si>
  <si>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</si>
  <si>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</si>
  <si>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</si>
  <si>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</si>
  <si>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</si>
  <si>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</si>
  <si>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</si>
  <si>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</si>
  <si>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</si>
  <si>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</si>
  <si>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</si>
  <si>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</si>
  <si>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</si>
  <si>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</si>
  <si>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</si>
  <si>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</si>
  <si>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</si>
  <si>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</si>
  <si>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</si>
  <si>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</si>
  <si>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</si>
  <si>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</si>
  <si>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</si>
  <si>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</si>
  <si>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</si>
  <si>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</si>
  <si>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</si>
  <si>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</si>
  <si>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</si>
  <si>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</si>
  <si>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</si>
  <si>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</si>
  <si>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</si>
  <si>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</si>
  <si>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</si>
  <si>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</si>
  <si>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</si>
  <si>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</si>
  <si>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</si>
  <si>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</si>
  <si>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</si>
  <si>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</si>
  <si>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</si>
  <si>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</si>
  <si>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</si>
  <si>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</si>
  <si>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</si>
  <si>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</si>
  <si>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</si>
  <si>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</si>
  <si>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</si>
  <si>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</si>
  <si>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</si>
  <si>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</si>
  <si>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</si>
  <si>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</si>
  <si>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</si>
  <si>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</si>
  <si>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</si>
  <si>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</si>
  <si>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</si>
  <si>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</si>
  <si>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</si>
  <si>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</si>
  <si>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</si>
  <si>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</si>
  <si>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</si>
  <si>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</si>
  <si>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</si>
  <si>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</si>
  <si>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</si>
  <si>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</si>
  <si>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</si>
  <si>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</si>
  <si>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</si>
  <si>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</si>
  <si>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</si>
  <si>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</si>
  <si>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</si>
  <si>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</si>
  <si>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</si>
  <si>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</si>
  <si>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</si>
  <si>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</si>
  <si>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</si>
  <si>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</si>
  <si>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</si>
  <si>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</si>
  <si>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</si>
  <si>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</si>
  <si>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</si>
  <si>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</si>
  <si>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</si>
  <si>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</si>
  <si>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</si>
  <si>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</si>
  <si>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</si>
  <si>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</si>
  <si>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</si>
  <si>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</si>
  <si>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</si>
  <si>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</si>
  <si>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</si>
  <si>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</si>
  <si>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</si>
  <si>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</si>
  <si>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</si>
  <si>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</si>
  <si>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</si>
  <si>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</si>
  <si>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</si>
  <si>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</si>
  <si>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</si>
  <si>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</si>
  <si>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</si>
  <si>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</si>
  <si>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</si>
  <si>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</si>
  <si>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</si>
  <si>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</si>
  <si>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</si>
  <si>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</si>
  <si>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</si>
  <si>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</si>
  <si>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</si>
  <si>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</si>
  <si>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</si>
  <si>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</si>
  <si>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</si>
  <si>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</si>
  <si>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</si>
  <si>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</si>
  <si>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</si>
  <si>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</si>
  <si>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</si>
  <si>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</si>
  <si>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</si>
  <si>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</si>
  <si>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</si>
  <si>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</si>
  <si>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</si>
  <si>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</si>
  <si>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</si>
  <si>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</si>
  <si>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</si>
  <si>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</si>
  <si>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</si>
  <si>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</si>
  <si>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</si>
  <si>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</si>
  <si>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</si>
  <si>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</si>
  <si>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</si>
  <si>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</si>
  <si>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</si>
  <si>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</si>
  <si>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</si>
  <si>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</si>
  <si>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</si>
  <si>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</si>
  <si>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</si>
  <si>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</si>
  <si>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</si>
  <si>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</si>
  <si>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</si>
  <si>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</si>
  <si>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</si>
  <si>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</si>
  <si>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</si>
  <si>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</si>
  <si>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</si>
  <si>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</si>
  <si>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</si>
  <si>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</si>
  <si>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</si>
  <si>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</si>
  <si>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</si>
  <si>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</si>
  <si>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</si>
  <si>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</si>
  <si>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</si>
  <si>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</si>
  <si>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</si>
  <si>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</si>
  <si>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</si>
  <si>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</si>
  <si>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</si>
  <si>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</si>
  <si>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</si>
  <si>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</si>
  <si>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</si>
  <si>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</si>
  <si>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</si>
  <si>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</si>
  <si>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</si>
  <si>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</si>
  <si>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</si>
  <si>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</si>
  <si>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</si>
  <si>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</si>
  <si>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</si>
  <si>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</si>
  <si>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</si>
  <si>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</si>
  <si>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</si>
  <si>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</si>
  <si>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</si>
  <si>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</si>
  <si>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</si>
  <si>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</si>
  <si>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</si>
  <si>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</si>
  <si>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</si>
  <si>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</si>
  <si>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</si>
  <si>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</si>
  <si>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</si>
  <si>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</si>
  <si>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</si>
  <si>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</si>
  <si>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</si>
  <si>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</si>
  <si>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</si>
  <si>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</si>
  <si>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</si>
  <si>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</si>
  <si>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</si>
  <si>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</si>
  <si>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</si>
  <si>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</si>
  <si>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</si>
  <si>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</si>
  <si>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</si>
  <si>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</si>
  <si>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</si>
  <si>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</si>
  <si>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</si>
  <si>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</si>
  <si>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</si>
  <si>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</si>
  <si>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</si>
  <si>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</si>
  <si>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</si>
  <si>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</si>
  <si>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</si>
  <si>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</si>
  <si>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</si>
  <si>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</si>
  <si>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</si>
  <si>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</si>
  <si>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</si>
  <si>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</si>
  <si>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</si>
  <si>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</si>
  <si>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</si>
  <si>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</si>
  <si>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</si>
  <si>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</si>
  <si>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</si>
  <si>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</si>
  <si>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</si>
  <si>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</si>
  <si>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</si>
  <si>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</si>
  <si>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</si>
  <si>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</si>
  <si>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</si>
  <si>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</si>
  <si>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</si>
  <si>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</si>
  <si>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</si>
  <si>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</si>
  <si>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</si>
  <si>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</si>
  <si>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</si>
  <si>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</si>
  <si>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</si>
  <si>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</si>
  <si>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</si>
  <si>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</si>
  <si>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</si>
  <si>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</si>
  <si>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</si>
  <si>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</si>
  <si>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</si>
  <si>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</si>
  <si>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</si>
  <si>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</si>
  <si>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</si>
  <si>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</si>
  <si>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</si>
  <si>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</si>
  <si>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</si>
  <si>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</si>
  <si>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</si>
  <si>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</si>
  <si>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</si>
  <si>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</si>
  <si>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</si>
  <si>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</si>
  <si>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</si>
  <si>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</si>
  <si>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</si>
  <si>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</si>
  <si>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</si>
  <si>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</si>
  <si>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</si>
  <si>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</si>
  <si>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</si>
  <si>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</si>
  <si>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</si>
  <si>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</si>
  <si>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</si>
  <si>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</si>
  <si>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</si>
  <si>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</si>
  <si>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</si>
  <si>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</si>
  <si>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</si>
  <si>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</si>
  <si>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</si>
  <si>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</si>
  <si>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</si>
  <si>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</si>
  <si>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</si>
  <si>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</si>
  <si>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</si>
  <si>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</si>
  <si>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</si>
  <si>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</si>
  <si>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</si>
  <si>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</si>
  <si>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</si>
  <si>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</si>
  <si>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</si>
  <si>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</si>
  <si>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</si>
  <si>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</si>
  <si>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</si>
  <si>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</si>
  <si>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</si>
  <si>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</si>
  <si>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</si>
  <si>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</si>
  <si>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</si>
  <si>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</si>
  <si>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</si>
  <si>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</si>
  <si>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</si>
  <si>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</si>
  <si>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</si>
  <si>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</si>
  <si>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</si>
  <si>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</si>
  <si>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</si>
  <si>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</si>
  <si>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</si>
  <si>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</si>
  <si>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</si>
  <si>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</si>
  <si>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</si>
  <si>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</si>
  <si>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</si>
  <si>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</si>
  <si>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</si>
  <si>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</si>
  <si>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</si>
  <si>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</si>
  <si>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</si>
  <si>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</si>
  <si>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</si>
  <si>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</si>
  <si>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</si>
  <si>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</si>
  <si>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</si>
  <si>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</si>
  <si>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</si>
  <si>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</si>
  <si>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</si>
  <si>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</si>
  <si>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</si>
  <si>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</si>
  <si>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</si>
  <si>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</si>
  <si>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</si>
  <si>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</si>
  <si>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</si>
  <si>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</si>
  <si>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</si>
  <si>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</si>
  <si>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</si>
  <si>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</si>
  <si>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</si>
  <si>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</si>
  <si>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</si>
  <si>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</si>
  <si>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</si>
  <si>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</si>
  <si>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</si>
  <si>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</si>
  <si>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</si>
  <si>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</si>
  <si>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</si>
  <si>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</si>
  <si>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</si>
  <si>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</si>
  <si>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</si>
  <si>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</si>
  <si>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</si>
  <si>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</si>
  <si>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</si>
  <si>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</si>
  <si>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</si>
  <si>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</si>
  <si>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</si>
  <si>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</si>
  <si>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</si>
  <si>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</si>
  <si>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</si>
  <si>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</si>
  <si>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</si>
  <si>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</si>
  <si>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</si>
  <si>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</si>
  <si>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</si>
  <si>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</si>
  <si>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</si>
  <si>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</si>
  <si>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</si>
  <si>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</si>
  <si>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</si>
  <si>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</si>
  <si>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</si>
  <si>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</si>
  <si>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</si>
  <si>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</si>
  <si>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</si>
  <si>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</si>
  <si>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</si>
  <si>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</si>
  <si>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</si>
  <si>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</si>
  <si>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</si>
  <si>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</si>
  <si>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</si>
  <si>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</si>
  <si>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</si>
  <si>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</si>
  <si>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</si>
  <si>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</si>
  <si>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</si>
  <si>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</si>
  <si>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</si>
  <si>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</si>
  <si>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</si>
  <si>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</si>
  <si>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</si>
  <si>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</si>
  <si>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</si>
  <si>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</si>
  <si>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</si>
  <si>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</si>
  <si>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</si>
  <si>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</si>
  <si>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</si>
  <si>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</si>
  <si>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</si>
  <si>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</si>
  <si>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</si>
  <si>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</si>
  <si>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</si>
  <si>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</si>
  <si>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</si>
  <si>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</si>
  <si>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</si>
  <si>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</si>
  <si>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</si>
  <si>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</si>
  <si>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</si>
  <si>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</si>
  <si>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</si>
  <si>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</si>
  <si>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</si>
  <si>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</si>
  <si>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</si>
  <si>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</si>
  <si>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</si>
  <si>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</si>
  <si>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</si>
  <si>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</si>
  <si>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</si>
  <si>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</si>
  <si>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</si>
  <si>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</si>
  <si>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</si>
  <si>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</si>
  <si>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</si>
  <si>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</si>
  <si>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</si>
  <si>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</si>
  <si>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</si>
  <si>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</si>
  <si>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</si>
  <si>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</si>
  <si>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</si>
  <si>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</si>
  <si>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</si>
  <si>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</si>
  <si>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</si>
  <si>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</si>
  <si>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</si>
  <si>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</si>
  <si>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</si>
  <si>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</si>
  <si>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</si>
  <si>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</si>
  <si>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</si>
  <si>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</si>
  <si>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</si>
  <si>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</si>
  <si>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</si>
  <si>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</si>
  <si>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</si>
  <si>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</si>
  <si>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</si>
  <si>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</si>
  <si>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</si>
  <si>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</si>
  <si>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</si>
  <si>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</si>
  <si>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</si>
  <si>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</si>
  <si>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</si>
  <si>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</si>
  <si>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</si>
  <si>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</si>
  <si>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</si>
  <si>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</si>
  <si>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</si>
  <si>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</si>
  <si>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</si>
  <si>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</si>
  <si>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</si>
  <si>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</si>
  <si>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</si>
  <si>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</si>
  <si>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</si>
  <si>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</si>
  <si>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</si>
  <si>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</si>
  <si>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</si>
  <si>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</si>
  <si>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</si>
  <si>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</si>
  <si>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</si>
  <si>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</si>
  <si>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</si>
  <si>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</si>
  <si>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</si>
  <si>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</si>
  <si>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</si>
  <si>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</si>
  <si>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</si>
  <si>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</si>
  <si>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</si>
  <si>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</si>
  <si>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</si>
  <si>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</si>
  <si>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</si>
  <si>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</si>
  <si>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</si>
  <si>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</si>
  <si>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</si>
  <si>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</si>
  <si>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</si>
  <si>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</si>
  <si>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</si>
  <si>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</si>
  <si>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</si>
  <si>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</si>
  <si>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</si>
  <si>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</si>
  <si>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</si>
  <si>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</si>
  <si>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</si>
  <si>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</si>
  <si>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</si>
  <si>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</si>
  <si>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</si>
  <si>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</si>
  <si>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</si>
  <si>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</si>
  <si>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</si>
  <si>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</si>
  <si>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</si>
  <si>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</si>
  <si>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</si>
  <si>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</si>
  <si>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</si>
  <si>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</si>
  <si>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</si>
  <si>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</si>
  <si>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</si>
  <si>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</si>
  <si>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</si>
  <si>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</si>
  <si>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</si>
  <si>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</si>
  <si>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</si>
  <si>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</si>
  <si>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</si>
  <si>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</si>
  <si>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</si>
  <si>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</si>
  <si>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</si>
  <si>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</si>
  <si>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</si>
  <si>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</si>
  <si>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</si>
  <si>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</si>
  <si>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</si>
  <si>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</si>
  <si>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</si>
  <si>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</si>
  <si>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</si>
  <si>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</si>
  <si>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</si>
  <si>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</si>
  <si>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</si>
  <si>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</si>
  <si>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</si>
  <si>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</si>
  <si>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</si>
  <si>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</si>
  <si>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</si>
  <si>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</si>
  <si>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</si>
  <si>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</si>
  <si>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</si>
  <si>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</si>
  <si>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</si>
  <si>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</si>
  <si>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</si>
  <si>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</si>
  <si>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</si>
  <si>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</si>
  <si>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</si>
  <si>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</si>
  <si>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</si>
  <si>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</si>
  <si>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</si>
  <si>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</si>
  <si>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</si>
  <si>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</si>
  <si>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</si>
  <si>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</si>
  <si>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</si>
  <si>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</si>
  <si>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</si>
  <si>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</si>
  <si>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</si>
  <si>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</si>
  <si>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</si>
  <si>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</si>
  <si>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</si>
  <si>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</si>
  <si>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</si>
  <si>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</si>
  <si>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</si>
  <si>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</si>
  <si>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</si>
  <si>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</si>
  <si>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</si>
  <si>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</si>
  <si>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</si>
  <si>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</si>
  <si>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</si>
  <si>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</si>
  <si>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</si>
  <si>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</si>
  <si>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</si>
  <si>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</si>
  <si>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</si>
  <si>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</si>
  <si>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</si>
  <si>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</si>
  <si>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</si>
  <si>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</si>
  <si>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</si>
  <si>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</si>
  <si>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</si>
  <si>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</si>
  <si>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</si>
  <si>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</si>
  <si>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</si>
  <si>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</si>
  <si>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</si>
  <si>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</si>
  <si>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</si>
  <si>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</si>
  <si>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</si>
  <si>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</si>
  <si>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</si>
  <si>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</si>
  <si>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</si>
  <si>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</si>
  <si>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</si>
  <si>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</si>
  <si>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</si>
  <si>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</si>
  <si>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</si>
  <si>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</si>
  <si>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</si>
  <si>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</si>
  <si>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</si>
  <si>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</si>
  <si>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</si>
  <si>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</si>
  <si>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</si>
  <si>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</si>
  <si>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</si>
  <si>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</si>
  <si>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</si>
  <si>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</si>
  <si>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</si>
  <si>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</si>
  <si>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</si>
  <si>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</si>
  <si>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</si>
  <si>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</si>
  <si>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</si>
  <si>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</si>
  <si>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</si>
  <si>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</si>
  <si>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</si>
  <si>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</si>
  <si>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</si>
  <si>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</si>
  <si>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</si>
  <si>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</si>
  <si>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</si>
  <si>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</si>
  <si>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</si>
  <si>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</si>
  <si>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</si>
  <si>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</si>
  <si>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</si>
  <si>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</si>
  <si>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</si>
  <si>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</si>
  <si>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</si>
  <si>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</si>
  <si>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</si>
  <si>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</si>
  <si>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</si>
  <si>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</si>
  <si>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</si>
  <si>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</si>
  <si>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</si>
  <si>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</si>
  <si>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</si>
  <si>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</si>
  <si>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</si>
  <si>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</si>
  <si>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</si>
  <si>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</si>
  <si>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</si>
  <si>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</si>
  <si>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</si>
  <si>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</si>
  <si>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</si>
  <si>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</si>
  <si>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</si>
  <si>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</si>
  <si>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</si>
  <si>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</si>
  <si>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</si>
  <si>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</si>
  <si>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</si>
  <si>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</si>
  <si>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</si>
  <si>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</si>
  <si>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</si>
  <si>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</si>
  <si>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</si>
  <si>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</si>
  <si>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</si>
  <si>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</si>
  <si>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</si>
  <si>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</si>
  <si>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</si>
  <si>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</si>
  <si>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</si>
  <si>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</si>
  <si>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</si>
  <si>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</si>
  <si>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</si>
  <si>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</si>
  <si>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</si>
  <si>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</si>
  <si>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</si>
  <si>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</si>
  <si>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</si>
  <si>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</si>
  <si>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</si>
  <si>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</si>
  <si>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</si>
  <si>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</si>
  <si>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</si>
  <si>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</si>
  <si>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</si>
  <si>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</si>
  <si>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</si>
  <si>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</si>
  <si>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</si>
  <si>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</si>
  <si>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</si>
  <si>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</si>
  <si>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</si>
  <si>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</si>
  <si>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</si>
  <si>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</si>
  <si>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</si>
  <si>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</si>
  <si>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</si>
  <si>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</si>
  <si>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</si>
  <si>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</si>
  <si>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</si>
  <si>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</si>
  <si>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</si>
  <si>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</si>
  <si>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</si>
  <si>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</si>
  <si>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</si>
  <si>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</si>
  <si>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</si>
  <si>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</si>
  <si>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</si>
  <si>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</si>
  <si>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</si>
  <si>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</si>
  <si>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</si>
  <si>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</si>
  <si>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</si>
  <si>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</si>
  <si>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</si>
  <si>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</si>
  <si>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</si>
  <si>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</si>
  <si>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</si>
  <si>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</si>
  <si>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</si>
  <si>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</si>
  <si>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</si>
  <si>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</si>
  <si>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</si>
  <si>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</si>
  <si>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</si>
  <si>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</si>
  <si>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</si>
  <si>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</si>
  <si>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</si>
  <si>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</si>
  <si>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</si>
  <si>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</si>
  <si>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</si>
  <si>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</si>
  <si>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</si>
  <si>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</si>
  <si>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</si>
  <si>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</si>
  <si>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</si>
  <si>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</si>
  <si>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</si>
  <si>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</si>
  <si>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</si>
  <si>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</si>
  <si>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</si>
  <si>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</si>
  <si>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</si>
  <si>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</si>
  <si>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</si>
  <si>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</si>
  <si>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</si>
  <si>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</si>
  <si>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</si>
  <si>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</si>
  <si>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</si>
  <si>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</si>
  <si>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</si>
  <si>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</si>
  <si>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</si>
  <si>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</si>
  <si>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</si>
  <si>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</si>
  <si>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</si>
  <si>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</si>
  <si>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</si>
  <si>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</si>
  <si>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</si>
  <si>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</si>
  <si>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</si>
  <si>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</si>
  <si>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</si>
  <si>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</si>
  <si>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</si>
  <si>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</si>
  <si>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</si>
  <si>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</si>
  <si>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</si>
  <si>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</si>
  <si>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</si>
  <si>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</si>
  <si>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</si>
  <si>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</si>
  <si>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</si>
  <si>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</si>
  <si>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</si>
  <si>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</si>
  <si>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</si>
  <si>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</si>
  <si>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</si>
  <si>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</si>
  <si>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</si>
  <si>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</si>
  <si>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</si>
  <si>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</si>
  <si>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</si>
  <si>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</si>
  <si>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</si>
  <si>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</si>
  <si>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</si>
  <si>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</si>
  <si>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</si>
  <si>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</si>
  <si>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</si>
  <si>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</si>
  <si>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</si>
  <si>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</si>
  <si>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</si>
  <si>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</si>
  <si>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</si>
  <si>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</si>
  <si>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</si>
  <si>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</si>
  <si>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</si>
  <si>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</si>
  <si>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</si>
  <si>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</si>
  <si>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</si>
  <si>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</si>
  <si>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</si>
  <si>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</si>
  <si>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</si>
  <si>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</si>
  <si>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</si>
  <si>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</si>
  <si>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</si>
  <si>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</si>
  <si>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</si>
  <si>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</si>
  <si>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</si>
  <si>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</si>
  <si>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</si>
  <si>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</si>
  <si>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</si>
  <si>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</si>
  <si>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</si>
  <si>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</si>
  <si>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</si>
  <si>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</si>
  <si>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</si>
  <si>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</si>
  <si>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</si>
  <si>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</si>
  <si>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</si>
  <si>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</si>
  <si>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</si>
  <si>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</si>
  <si>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</si>
  <si>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</si>
  <si>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</si>
  <si>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</si>
  <si>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</si>
  <si>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</si>
  <si>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</si>
  <si>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</si>
  <si>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</si>
  <si>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</si>
  <si>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</si>
  <si>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</si>
  <si>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</si>
  <si>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</si>
  <si>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</si>
  <si>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</si>
  <si>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</si>
  <si>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</si>
  <si>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</si>
  <si>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</si>
  <si>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</si>
  <si>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</si>
  <si>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</si>
  <si>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</si>
  <si>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</si>
  <si>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</si>
  <si>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</si>
  <si>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</si>
  <si>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</si>
  <si>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</si>
  <si>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</si>
  <si>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</si>
  <si>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</si>
  <si>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</si>
  <si>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</si>
  <si>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</si>
  <si>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</si>
  <si>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</si>
  <si>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</si>
  <si>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</si>
  <si>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</si>
  <si>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</si>
  <si>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</si>
  <si>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</si>
  <si>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</si>
  <si>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</si>
  <si>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</si>
  <si>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</si>
  <si>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</si>
  <si>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</si>
  <si>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</si>
  <si>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</si>
  <si>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</si>
  <si>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</si>
  <si>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</si>
  <si>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</si>
  <si>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</si>
  <si>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</si>
  <si>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</si>
  <si>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</si>
  <si>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</si>
  <si>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</si>
  <si>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</si>
  <si>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</si>
  <si>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</si>
  <si>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</si>
  <si>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</si>
  <si>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</si>
  <si>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</si>
  <si>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</si>
  <si>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</si>
  <si>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</si>
  <si>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</si>
  <si>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</si>
  <si>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</si>
  <si>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</si>
  <si>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</si>
  <si>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</si>
  <si>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</si>
  <si>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</si>
  <si>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</si>
  <si>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</si>
  <si>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</si>
  <si>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</si>
  <si>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</si>
  <si>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</si>
  <si>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</si>
  <si>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</si>
  <si>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</si>
  <si>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</si>
  <si>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</si>
  <si>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</si>
  <si>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</si>
  <si>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</si>
  <si>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</si>
  <si>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</si>
  <si>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</si>
  <si>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</si>
  <si>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</si>
  <si>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</si>
  <si>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</si>
  <si>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</si>
  <si>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</si>
  <si>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</si>
  <si>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</si>
  <si>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</si>
  <si>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</si>
  <si>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</si>
  <si>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</si>
  <si>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</si>
  <si>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</si>
  <si>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</si>
  <si>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</si>
  <si>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</si>
  <si>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</si>
  <si>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</si>
  <si>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</si>
  <si>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</si>
  <si>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</si>
  <si>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</si>
  <si>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</si>
  <si>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</si>
  <si>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</si>
  <si>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</si>
  <si>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</si>
  <si>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</si>
  <si>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</si>
  <si>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</si>
  <si>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</si>
  <si>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</si>
  <si>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</si>
  <si>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</si>
  <si>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</si>
  <si>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</si>
  <si>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</si>
  <si>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</si>
  <si>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</si>
  <si>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</si>
  <si>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</si>
  <si>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</si>
  <si>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</si>
  <si>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</si>
  <si>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</si>
  <si>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</si>
  <si>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</si>
  <si>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</si>
  <si>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</si>
  <si>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</si>
  <si>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</si>
  <si>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</si>
  <si>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</si>
  <si>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</si>
  <si>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</si>
  <si>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</si>
  <si>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</si>
  <si>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</si>
  <si>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</si>
  <si>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</si>
  <si>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</si>
  <si>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</si>
  <si>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</si>
  <si>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</si>
  <si>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</si>
  <si>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</si>
  <si>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</si>
  <si>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</si>
  <si>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</si>
  <si>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</si>
  <si>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</si>
  <si>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</si>
  <si>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</si>
  <si>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</si>
  <si>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</si>
  <si>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</si>
  <si>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</si>
  <si>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</si>
  <si>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</si>
  <si>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</si>
  <si>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</si>
  <si>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</si>
  <si>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</si>
  <si>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</si>
  <si>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</si>
  <si>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</si>
  <si>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</si>
  <si>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</si>
  <si>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</si>
  <si>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</si>
  <si>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</si>
  <si>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</si>
  <si>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</si>
  <si>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</si>
  <si>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</si>
  <si>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</si>
  <si>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</si>
  <si>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</si>
  <si>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</si>
  <si>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</si>
  <si>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</si>
  <si>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</si>
  <si>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</si>
  <si>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</si>
  <si>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</si>
  <si>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</si>
  <si>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</si>
  <si>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</si>
  <si>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</si>
  <si>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</si>
  <si>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</si>
  <si>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</si>
  <si>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</si>
  <si>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</si>
  <si>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</si>
  <si>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</si>
  <si>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</si>
  <si>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</si>
  <si>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</si>
  <si>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</si>
  <si>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</si>
  <si>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</si>
  <si>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</si>
  <si>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</si>
  <si>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</si>
  <si>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</si>
  <si>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</si>
  <si>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</si>
  <si>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</si>
  <si>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</si>
  <si>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</si>
  <si>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</si>
  <si>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</si>
  <si>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</si>
  <si>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</si>
  <si>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</si>
  <si>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</si>
  <si>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</si>
  <si>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</si>
  <si>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</si>
  <si>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</si>
  <si>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</si>
  <si>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</si>
  <si>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</si>
  <si>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</si>
  <si>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</si>
  <si>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</si>
  <si>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</si>
  <si>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</si>
  <si>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</si>
  <si>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</si>
  <si>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</si>
  <si>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</si>
  <si>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</si>
  <si>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</si>
  <si>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</si>
  <si>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</si>
  <si>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</si>
  <si>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</si>
  <si>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</si>
  <si>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</si>
  <si>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</si>
  <si>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</si>
  <si>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</si>
  <si>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</si>
  <si>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</si>
  <si>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</si>
  <si>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</si>
  <si>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</si>
  <si>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</si>
  <si>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</si>
  <si>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</si>
  <si>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</si>
  <si>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</si>
  <si>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</si>
  <si>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</si>
  <si>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</si>
  <si>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</si>
  <si>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</si>
  <si>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</si>
  <si>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</si>
  <si>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</si>
  <si>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</si>
  <si>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</si>
  <si>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</si>
  <si>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</si>
  <si>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</si>
  <si>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</si>
  <si>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</si>
  <si>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</si>
  <si>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</si>
  <si>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</si>
  <si>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</si>
  <si>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</si>
  <si>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</si>
  <si>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</si>
  <si>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</si>
  <si>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</si>
  <si>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</si>
  <si>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</si>
  <si>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</si>
  <si>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</si>
  <si>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</si>
  <si>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</si>
  <si>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</si>
  <si>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</si>
  <si>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</si>
  <si>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</si>
  <si>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</si>
  <si>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</si>
  <si>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</si>
  <si>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</si>
  <si>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</si>
  <si>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</si>
  <si>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</si>
  <si>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</si>
  <si>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</si>
  <si>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</si>
  <si>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</si>
  <si>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</si>
  <si>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</si>
  <si>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</si>
  <si>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</si>
  <si>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</si>
  <si>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</si>
  <si>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</si>
  <si>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</si>
  <si>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</si>
  <si>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</si>
  <si>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</si>
  <si>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</si>
  <si>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</si>
  <si>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</si>
  <si>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</si>
  <si>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</si>
  <si>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</si>
  <si>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</si>
  <si>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</si>
  <si>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</si>
  <si>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</si>
  <si>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</si>
  <si>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</si>
  <si>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</si>
  <si>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</si>
  <si>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</si>
  <si>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</si>
  <si>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</si>
  <si>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</si>
  <si>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</si>
  <si>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</si>
  <si>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</si>
  <si>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</si>
  <si>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</si>
  <si>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</si>
  <si>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</si>
  <si>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</si>
  <si>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</si>
  <si>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</si>
  <si>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</si>
  <si>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</si>
  <si>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</si>
  <si>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</si>
  <si>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</si>
  <si>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</si>
  <si>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</si>
  <si>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</si>
  <si>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</si>
  <si>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</si>
  <si>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</si>
  <si>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</si>
  <si>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</si>
  <si>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</si>
  <si>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</si>
  <si>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</si>
  <si>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</si>
  <si>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</si>
  <si>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</si>
  <si>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</si>
  <si>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</si>
  <si>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</si>
  <si>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</si>
  <si>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</si>
  <si>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</si>
  <si>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</si>
  <si>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</si>
  <si>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</si>
  <si>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</si>
  <si>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</si>
  <si>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</si>
  <si>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</si>
  <si>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</si>
  <si>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</si>
  <si>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</si>
  <si>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</si>
  <si>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</si>
  <si>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</si>
  <si>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</si>
  <si>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</si>
  <si>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</si>
  <si>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</si>
  <si>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</si>
  <si>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</si>
  <si>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</si>
  <si>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</si>
  <si>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</si>
  <si>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</si>
  <si>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</si>
  <si>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</si>
  <si>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</si>
  <si>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</si>
  <si>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</si>
  <si>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</si>
  <si>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</si>
  <si>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</si>
  <si>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</si>
  <si>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</si>
  <si>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</si>
  <si>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</si>
  <si>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</si>
  <si>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</si>
  <si>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</si>
  <si>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</si>
  <si>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</si>
  <si>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</si>
  <si>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</si>
  <si>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</si>
  <si>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</si>
  <si>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</si>
  <si>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</si>
  <si>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</si>
  <si>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</si>
  <si>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</si>
  <si>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</si>
  <si>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</si>
  <si>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</si>
  <si>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</si>
  <si>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</si>
  <si>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</si>
  <si>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</si>
  <si>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</si>
  <si>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</si>
  <si>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</si>
  <si>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</si>
  <si>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</si>
  <si>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</si>
  <si>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</si>
  <si>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</si>
  <si>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</si>
  <si>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</si>
  <si>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</si>
  <si>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</si>
  <si>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</si>
  <si>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</si>
  <si>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</si>
  <si>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</si>
  <si>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</si>
  <si>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</si>
  <si>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</si>
  <si>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</si>
  <si>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</si>
  <si>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</si>
  <si>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</si>
  <si>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</si>
  <si>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</si>
  <si>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</si>
  <si>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</si>
  <si>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</si>
  <si>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</si>
  <si>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</si>
  <si>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</si>
  <si>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</si>
  <si>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</si>
  <si>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</si>
  <si>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</si>
  <si>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</si>
  <si>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</si>
  <si>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</si>
  <si>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</si>
  <si>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</si>
  <si>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</si>
  <si>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</si>
  <si>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</si>
  <si>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</si>
  <si>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</si>
  <si>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</si>
  <si>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</si>
  <si>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</si>
  <si>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</si>
  <si>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</si>
  <si>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</si>
  <si>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</si>
  <si>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</si>
  <si>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</si>
  <si>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</si>
  <si>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</si>
  <si>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</si>
  <si>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</si>
  <si>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</si>
  <si>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</si>
  <si>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</si>
  <si>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</si>
  <si>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</si>
  <si>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</si>
  <si>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</si>
  <si>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</si>
  <si>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</si>
  <si>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</si>
  <si>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</si>
  <si>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</si>
  <si>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</si>
  <si>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</si>
  <si>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</si>
  <si>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</si>
  <si>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</si>
  <si>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</si>
  <si>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</si>
  <si>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</si>
  <si>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</si>
  <si>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</si>
  <si>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</si>
  <si>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</si>
  <si>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</si>
  <si>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</si>
  <si>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</si>
  <si>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</si>
  <si>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</si>
  <si>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</si>
  <si>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</si>
  <si>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</si>
  <si>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</si>
  <si>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</si>
  <si>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</si>
  <si>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</si>
  <si>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</si>
  <si>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</si>
  <si>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</si>
  <si>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</si>
  <si>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</si>
  <si>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</si>
  <si>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</si>
  <si>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</si>
  <si>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</si>
  <si>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</si>
  <si>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</si>
  <si>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</si>
  <si>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</si>
  <si>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</si>
  <si>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</si>
  <si>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</si>
  <si>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</si>
  <si>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</si>
  <si>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</si>
  <si>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</si>
  <si>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</si>
  <si>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</si>
  <si>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</si>
  <si>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</si>
  <si>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</si>
  <si>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</si>
  <si>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</si>
  <si>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</si>
  <si>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</si>
  <si>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</si>
  <si>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</si>
  <si>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</si>
  <si>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</si>
  <si>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</si>
  <si>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</si>
  <si>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</si>
  <si>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</si>
  <si>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</si>
  <si>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</si>
  <si>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</si>
  <si>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</si>
  <si>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</si>
  <si>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</si>
  <si>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</si>
  <si>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</si>
  <si>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</si>
  <si>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</si>
  <si>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</si>
  <si>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</si>
  <si>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</si>
  <si>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</si>
  <si>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</si>
  <si>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</si>
  <si>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</si>
  <si>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</si>
  <si>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</si>
  <si>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</si>
  <si>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</si>
  <si>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</si>
  <si>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</si>
  <si>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</si>
  <si>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</si>
  <si>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</si>
  <si>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</si>
  <si>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</si>
  <si>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</si>
  <si>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</si>
  <si>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</si>
  <si>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</si>
  <si>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</si>
  <si>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</si>
  <si>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</si>
  <si>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</si>
  <si>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</si>
  <si>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</si>
  <si>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</si>
  <si>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</si>
  <si>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</si>
  <si>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</si>
  <si>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</si>
  <si>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</si>
  <si>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</si>
  <si>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</si>
  <si>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</si>
  <si>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</si>
  <si>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</si>
  <si>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</si>
  <si>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</si>
  <si>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</si>
  <si>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</si>
  <si>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</si>
  <si>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</si>
  <si>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</si>
  <si>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</si>
  <si>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</si>
  <si>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</si>
  <si>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</si>
  <si>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</si>
  <si>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</si>
  <si>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</si>
  <si>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</si>
  <si>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</si>
  <si>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</si>
  <si>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</si>
  <si>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</si>
  <si>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</si>
  <si>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</si>
  <si>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</si>
  <si>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</si>
  <si>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</si>
  <si>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</si>
  <si>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</si>
  <si>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</si>
  <si>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</si>
  <si>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</si>
  <si>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</si>
  <si>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</si>
  <si>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</si>
  <si>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</si>
  <si>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</si>
  <si>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</si>
  <si>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</si>
  <si>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</si>
  <si>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</si>
  <si>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</si>
  <si>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</si>
  <si>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</si>
  <si>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</si>
  <si>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</si>
  <si>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</si>
  <si>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</si>
  <si>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</si>
  <si>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</si>
  <si>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</si>
  <si>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</si>
  <si>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</si>
  <si>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</si>
  <si>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</si>
  <si>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</si>
  <si>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</si>
  <si>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</si>
  <si>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</si>
  <si>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</si>
  <si>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</si>
  <si>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</si>
  <si>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</si>
  <si>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</si>
  <si>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</si>
  <si>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</si>
  <si>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</si>
  <si>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</si>
  <si>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</si>
  <si>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</si>
  <si>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</si>
  <si>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</si>
  <si>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</si>
  <si>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</si>
  <si>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</si>
  <si>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</si>
  <si>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</si>
  <si>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</si>
  <si>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</si>
  <si>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</si>
  <si>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</si>
  <si>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</si>
  <si>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</si>
  <si>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</si>
  <si>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</si>
  <si>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</si>
  <si>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</si>
  <si>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</si>
  <si>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</si>
  <si>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</si>
  <si>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</si>
  <si>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</si>
  <si>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</si>
  <si>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</si>
  <si>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</si>
  <si>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</si>
  <si>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</si>
  <si>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</si>
  <si>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</si>
  <si>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</si>
  <si>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</si>
  <si>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</si>
  <si>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</si>
  <si>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</si>
  <si>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</si>
  <si>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</si>
  <si>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</si>
  <si>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</si>
  <si>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</si>
  <si>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</si>
  <si>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</si>
  <si>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</si>
  <si>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</si>
  <si>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</si>
  <si>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</si>
  <si>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</si>
  <si>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</si>
  <si>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</si>
  <si>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</si>
  <si>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</si>
  <si>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</si>
  <si>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</si>
  <si>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</si>
  <si>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</si>
  <si>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</si>
  <si>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</si>
  <si>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</si>
  <si>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</si>
  <si>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</si>
  <si>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</si>
  <si>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</si>
  <si>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</si>
  <si>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</si>
  <si>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</si>
  <si>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</si>
  <si>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</si>
  <si>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</si>
  <si>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</si>
  <si>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</si>
  <si>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</si>
  <si>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</si>
  <si>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</si>
  <si>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</si>
  <si>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</si>
  <si>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</si>
  <si>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</si>
  <si>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</si>
  <si>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</si>
  <si>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</si>
  <si>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</si>
  <si>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</si>
  <si>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</si>
  <si>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</si>
  <si>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</si>
  <si>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</si>
  <si>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</si>
  <si>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</si>
  <si>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</si>
  <si>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</si>
  <si>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</si>
  <si>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</si>
  <si>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</si>
  <si>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</si>
  <si>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</si>
  <si>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</si>
  <si>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</si>
  <si>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</si>
  <si>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</si>
  <si>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</si>
  <si>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</si>
  <si>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</si>
  <si>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</si>
  <si>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</si>
  <si>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</si>
  <si>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</si>
  <si>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</si>
  <si>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</si>
  <si>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</si>
  <si>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</si>
  <si>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</si>
  <si>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</si>
  <si>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</si>
  <si>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</si>
  <si>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</si>
  <si>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</si>
  <si>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</si>
  <si>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</si>
  <si>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</si>
  <si>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</si>
  <si>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</si>
  <si>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</si>
  <si>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</si>
  <si>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</si>
  <si>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</si>
  <si>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</si>
  <si>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</si>
  <si>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</si>
  <si>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</si>
  <si>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</si>
  <si>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</si>
  <si>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</si>
  <si>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</si>
  <si>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</si>
  <si>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</si>
  <si>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</si>
  <si>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</si>
  <si>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</si>
  <si>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</si>
  <si>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</si>
  <si>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</si>
  <si>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</si>
  <si>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</si>
  <si>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</si>
  <si>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</si>
  <si>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</si>
  <si>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</si>
  <si>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</si>
  <si>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</si>
  <si>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</si>
  <si>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</si>
  <si>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</si>
  <si>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</si>
  <si>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</si>
  <si>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</si>
  <si>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</si>
  <si>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</si>
  <si>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</si>
  <si>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</si>
  <si>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</si>
  <si>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</si>
  <si>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</si>
  <si>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</si>
  <si>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</si>
  <si>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</si>
  <si>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</si>
  <si>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</si>
  <si>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</si>
  <si>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</si>
  <si>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</si>
  <si>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</si>
  <si>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</si>
  <si>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</si>
  <si>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</si>
  <si>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</si>
  <si>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</si>
  <si>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</si>
  <si>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</si>
  <si>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</si>
  <si>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</si>
  <si>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</si>
  <si>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</si>
  <si>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</si>
  <si>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</si>
  <si>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</si>
  <si>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</si>
  <si>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</si>
  <si>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</si>
  <si>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</si>
  <si>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</si>
  <si>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</si>
  <si>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</si>
  <si>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</si>
  <si>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</si>
  <si>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</si>
  <si>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</si>
  <si>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</si>
  <si>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</si>
  <si>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</si>
  <si>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</si>
  <si>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</si>
  <si>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</si>
  <si>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</si>
  <si>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</si>
  <si>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</si>
  <si>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</si>
  <si>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</si>
  <si>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</si>
  <si>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</si>
  <si>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</si>
  <si>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</si>
  <si>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</si>
  <si>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</si>
  <si>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</si>
  <si>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</si>
  <si>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</si>
  <si>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</si>
  <si>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</si>
  <si>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</si>
  <si>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</si>
  <si>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</si>
  <si>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</si>
  <si>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</si>
  <si>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</si>
  <si>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</si>
  <si>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</si>
  <si>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</si>
  <si>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</si>
  <si>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</si>
  <si>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</si>
  <si>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</si>
  <si>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</si>
  <si>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</si>
  <si>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</si>
  <si>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</si>
  <si>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</si>
  <si>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</si>
  <si>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</si>
  <si>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</si>
  <si>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</si>
  <si>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</si>
  <si>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</si>
  <si>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</si>
  <si>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</si>
  <si>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</si>
  <si>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</si>
  <si>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</si>
  <si>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</si>
  <si>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</si>
  <si>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</si>
  <si>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</si>
  <si>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</si>
  <si>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</si>
  <si>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</si>
  <si>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</si>
  <si>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</si>
  <si>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</si>
  <si>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</si>
  <si>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</si>
  <si>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</si>
  <si>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</si>
  <si>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</si>
  <si>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</si>
  <si>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</si>
  <si>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</si>
  <si>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</si>
  <si>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</si>
  <si>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</si>
  <si>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</si>
  <si>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</si>
  <si>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</si>
  <si>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</si>
  <si>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</si>
  <si>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</si>
  <si>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</si>
  <si>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</si>
  <si>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</si>
  <si>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</si>
  <si>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</si>
  <si>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</si>
  <si>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</si>
  <si>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</si>
  <si>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</si>
  <si>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</si>
  <si>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</si>
  <si>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</si>
  <si>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</si>
  <si>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</si>
  <si>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</si>
  <si>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</si>
  <si>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</si>
  <si>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</si>
  <si>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</si>
  <si>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</si>
  <si>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</si>
  <si>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</si>
  <si>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</si>
  <si>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</si>
  <si>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</si>
  <si>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</si>
  <si>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</si>
  <si>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</si>
  <si>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</si>
  <si>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</si>
  <si>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</si>
  <si>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</si>
  <si>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</si>
  <si>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</si>
  <si>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</si>
  <si>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</si>
  <si>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</si>
  <si>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</si>
  <si>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</si>
  <si>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</si>
  <si>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</si>
  <si>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</si>
  <si>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</si>
  <si>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</si>
  <si>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</si>
  <si>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</si>
  <si>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</si>
  <si>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</si>
  <si>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</si>
  <si>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</si>
  <si>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</si>
  <si>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</si>
  <si>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</si>
  <si>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</si>
  <si>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</si>
  <si>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</si>
  <si>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</si>
  <si>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</si>
  <si>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</si>
  <si>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</si>
  <si>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</si>
  <si>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</si>
  <si>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</si>
  <si>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</si>
  <si>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</si>
  <si>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</si>
  <si>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</si>
  <si>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</si>
  <si>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</si>
  <si>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</si>
  <si>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</si>
  <si>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</si>
  <si>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</si>
  <si>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</si>
  <si>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</si>
  <si>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</si>
  <si>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</si>
  <si>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</si>
  <si>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</si>
  <si>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</si>
  <si>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</si>
  <si>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</si>
  <si>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</si>
  <si>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</si>
  <si>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</si>
  <si>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</si>
  <si>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</si>
  <si>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</si>
  <si>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</si>
  <si>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</si>
  <si>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</si>
  <si>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</si>
  <si>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</si>
  <si>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</si>
  <si>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</si>
  <si>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</si>
  <si>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</si>
  <si>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</si>
  <si>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</si>
  <si>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</si>
  <si>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</si>
  <si>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</si>
  <si>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</si>
  <si>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</si>
  <si>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</si>
  <si>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</si>
  <si>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</si>
  <si>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</si>
  <si>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</si>
  <si>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</si>
  <si>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</si>
  <si>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</si>
  <si>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</si>
  <si>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</si>
  <si>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</si>
  <si>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</si>
  <si>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</si>
  <si>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</si>
  <si>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</si>
  <si>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</si>
  <si>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</si>
  <si>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</si>
  <si>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</si>
  <si>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</si>
  <si>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</si>
  <si>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</si>
  <si>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</si>
  <si>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</si>
  <si>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</si>
  <si>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</si>
  <si>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</si>
  <si>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</si>
  <si>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</si>
  <si>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</si>
  <si>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</si>
  <si>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</si>
  <si>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</si>
  <si>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</si>
  <si>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</si>
  <si>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</si>
  <si>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</si>
  <si>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</si>
  <si>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</si>
  <si>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</si>
  <si>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</si>
  <si>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</si>
  <si>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</si>
  <si>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</si>
  <si>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</si>
  <si>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</si>
  <si>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</si>
  <si>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</si>
  <si>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</si>
  <si>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</si>
  <si>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</si>
  <si>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</si>
  <si>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</si>
  <si>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</si>
  <si>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</si>
  <si>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</si>
  <si>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</si>
  <si>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</si>
  <si>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</si>
  <si>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</si>
  <si>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</si>
  <si>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</si>
  <si>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</si>
  <si>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</si>
  <si>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</si>
  <si>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</si>
  <si>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</si>
  <si>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</si>
  <si>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</si>
  <si>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</si>
  <si>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</si>
  <si>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</si>
  <si>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</si>
  <si>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</si>
  <si>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</si>
  <si>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</si>
  <si>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</si>
  <si>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</si>
  <si>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</si>
  <si>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</si>
  <si>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</si>
  <si>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</si>
  <si>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</si>
  <si>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</si>
  <si>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</si>
  <si>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</si>
  <si>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</si>
  <si>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</si>
  <si>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</si>
  <si>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</si>
  <si>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</si>
  <si>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</si>
  <si>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</si>
  <si>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</si>
  <si>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</si>
  <si>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</si>
  <si>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</si>
  <si>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</si>
  <si>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</si>
  <si>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</si>
  <si>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</si>
  <si>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</si>
  <si>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</si>
  <si>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</si>
  <si>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</si>
  <si>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</si>
  <si>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</si>
  <si>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</si>
  <si>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</si>
  <si>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</si>
  <si>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</si>
  <si>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</si>
  <si>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</si>
  <si>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</si>
  <si>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</si>
  <si>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</si>
  <si>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</si>
  <si>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</si>
  <si>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</si>
  <si>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</si>
  <si>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</si>
  <si>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</si>
  <si>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</si>
  <si>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</si>
  <si>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</si>
  <si>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</si>
  <si>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</si>
  <si>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</si>
  <si>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</si>
  <si>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</si>
  <si>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</si>
  <si>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</si>
  <si>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</si>
  <si>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</si>
  <si>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</si>
  <si>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</si>
  <si>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</si>
  <si>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</si>
  <si>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</si>
  <si>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</si>
  <si>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</si>
  <si>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</si>
  <si>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</si>
  <si>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</si>
  <si>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</si>
  <si>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</si>
  <si>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</si>
  <si>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</si>
  <si>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</si>
  <si>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</si>
  <si>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</si>
  <si>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</si>
  <si>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</si>
  <si>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</si>
  <si>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</si>
  <si>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</si>
  <si>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</si>
  <si>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</si>
  <si>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</si>
  <si>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</si>
  <si>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</si>
  <si>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</si>
  <si>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</si>
  <si>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</si>
  <si>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</si>
  <si>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</si>
  <si>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</si>
  <si>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</si>
  <si>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</si>
  <si>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</si>
  <si>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</si>
  <si>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</si>
  <si>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</si>
  <si>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</si>
  <si>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</si>
  <si>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</si>
  <si>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</si>
  <si>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</si>
  <si>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</si>
  <si>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</si>
  <si>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</si>
  <si>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</si>
  <si>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</si>
  <si>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</si>
  <si>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</si>
  <si>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</si>
  <si>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</si>
  <si>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</si>
  <si>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</si>
  <si>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</si>
  <si>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</si>
  <si>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</si>
  <si>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</si>
  <si>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</si>
  <si>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</si>
  <si>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</si>
  <si>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</si>
  <si>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</si>
  <si>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</si>
  <si>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</si>
  <si>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</si>
  <si>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</si>
  <si>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</si>
  <si>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</si>
  <si>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</si>
  <si>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</si>
  <si>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</si>
  <si>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</si>
  <si>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</si>
  <si>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</si>
  <si>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</si>
  <si>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</si>
  <si>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</si>
  <si>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</si>
  <si>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</si>
  <si>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</si>
  <si>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</si>
  <si>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</si>
  <si>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</si>
  <si>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</si>
  <si>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</si>
  <si>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</si>
  <si>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</si>
  <si>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</si>
  <si>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</si>
  <si>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</si>
  <si>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</si>
  <si>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</si>
  <si>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</si>
  <si>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</si>
  <si>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</si>
  <si>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</si>
  <si>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</si>
  <si>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</si>
  <si>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</si>
  <si>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</si>
  <si>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</si>
  <si>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</si>
  <si>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</si>
  <si>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</si>
  <si>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</si>
  <si>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</si>
  <si>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</si>
  <si>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</si>
  <si>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</si>
  <si>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</si>
  <si>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</si>
  <si>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</si>
  <si>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</si>
  <si>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</si>
  <si>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</si>
  <si>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</si>
  <si>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</si>
  <si>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</si>
  <si>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</si>
  <si>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</si>
  <si>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</si>
  <si>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</si>
  <si>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</si>
  <si>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</si>
  <si>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</si>
  <si>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</si>
  <si>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</si>
  <si>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</si>
  <si>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</si>
  <si>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</si>
  <si>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</si>
  <si>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</si>
  <si>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</si>
  <si>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</si>
  <si>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</si>
  <si>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</si>
  <si>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</si>
  <si>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</si>
  <si>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</si>
  <si>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</si>
  <si>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</si>
  <si>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</si>
  <si>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</si>
  <si>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</si>
  <si>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</si>
  <si>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</si>
  <si>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</si>
  <si>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</si>
  <si>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</si>
  <si>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</si>
  <si>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</si>
  <si>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</si>
  <si>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</si>
  <si>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</si>
  <si>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</si>
  <si>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</si>
  <si>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</si>
  <si>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</si>
  <si>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</si>
  <si>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</si>
  <si>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</si>
  <si>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</si>
  <si>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</si>
  <si>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</si>
  <si>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</si>
  <si>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</si>
  <si>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</si>
  <si>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</si>
  <si>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</si>
  <si>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</si>
  <si>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</si>
  <si>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</si>
  <si>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</si>
  <si>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</si>
  <si>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</si>
  <si>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</si>
  <si>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</si>
  <si>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</si>
  <si>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</si>
  <si>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</si>
  <si>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</si>
  <si>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</si>
  <si>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</si>
  <si>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</si>
  <si>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</si>
  <si>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</si>
  <si>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</si>
  <si>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</si>
  <si>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</si>
  <si>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</si>
  <si>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</si>
  <si>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</si>
  <si>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</si>
  <si>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</si>
  <si>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</si>
  <si>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</si>
  <si>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</si>
  <si>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</si>
  <si>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</si>
  <si>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</si>
  <si>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</si>
  <si>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</si>
  <si>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</si>
  <si>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</si>
  <si>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</si>
  <si>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</si>
  <si>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</si>
  <si>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</si>
  <si>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</si>
  <si>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</si>
  <si>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</si>
  <si>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</si>
  <si>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</si>
  <si>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</si>
  <si>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</si>
  <si>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</si>
  <si>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</si>
  <si>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</si>
  <si>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</si>
  <si>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</si>
  <si>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</si>
  <si>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</si>
  <si>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</si>
  <si>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</si>
  <si>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</si>
  <si>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</si>
  <si>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</si>
  <si>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</si>
  <si>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</si>
  <si>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</si>
  <si>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</si>
  <si>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</si>
  <si>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</si>
  <si>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</si>
  <si>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</si>
  <si>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</si>
  <si>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</si>
  <si>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</si>
  <si>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</si>
  <si>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</si>
  <si>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</si>
  <si>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</si>
  <si>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</si>
  <si>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</si>
  <si>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</si>
  <si>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</si>
  <si>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</si>
  <si>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</si>
  <si>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</si>
  <si>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</si>
  <si>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</si>
  <si>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</si>
  <si>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</si>
  <si>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</si>
  <si>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</si>
  <si>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</si>
  <si>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</si>
  <si>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</si>
  <si>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</si>
  <si>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</si>
  <si>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</si>
  <si>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</si>
  <si>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</si>
  <si>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</si>
  <si>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</si>
  <si>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</si>
  <si>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</si>
  <si>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</si>
  <si>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</si>
  <si>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</si>
  <si>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</si>
  <si>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</si>
  <si>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</si>
  <si>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</si>
  <si>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</si>
  <si>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</si>
  <si>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</si>
  <si>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</si>
  <si>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</si>
  <si>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</si>
  <si>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</si>
  <si>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</si>
  <si>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</si>
  <si>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</si>
  <si>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</si>
  <si>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</si>
  <si>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</si>
  <si>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</si>
  <si>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</si>
  <si>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</si>
  <si>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</si>
  <si>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</si>
  <si>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</si>
  <si>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</si>
  <si>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</si>
  <si>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</si>
  <si>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</si>
  <si>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</si>
  <si>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</si>
  <si>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</si>
  <si>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</si>
  <si>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</si>
  <si>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</si>
  <si>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</si>
  <si>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</si>
  <si>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</si>
  <si>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</si>
  <si>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</si>
  <si>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</si>
  <si>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</si>
  <si>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</si>
  <si>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</si>
  <si>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</si>
  <si>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</si>
  <si>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</si>
  <si>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</si>
  <si>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</si>
  <si>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</si>
  <si>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</si>
  <si>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</si>
  <si>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</si>
  <si>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</si>
  <si>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</si>
  <si>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</si>
  <si>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</si>
  <si>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</si>
  <si>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</si>
  <si>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</si>
  <si>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</si>
  <si>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</si>
  <si>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</si>
  <si>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</si>
  <si>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</si>
  <si>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</si>
  <si>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</si>
  <si>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</si>
  <si>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</si>
  <si>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</si>
  <si>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</si>
  <si>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</si>
  <si>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</si>
  <si>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</si>
  <si>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</si>
  <si>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</si>
  <si>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</si>
  <si>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</si>
  <si>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</si>
  <si>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</si>
  <si>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</si>
  <si>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</si>
  <si>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</si>
  <si>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</si>
  <si>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</si>
  <si>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</si>
  <si>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</si>
  <si>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</si>
  <si>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</si>
  <si>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</si>
  <si>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</si>
  <si>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</si>
  <si>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</si>
  <si>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</si>
  <si>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</si>
  <si>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</si>
  <si>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</si>
  <si>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</si>
  <si>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</si>
  <si>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</si>
  <si>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</si>
  <si>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</si>
  <si>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</si>
  <si>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</si>
  <si>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</si>
  <si>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</si>
  <si>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</si>
  <si>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</si>
  <si>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</si>
  <si>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</si>
  <si>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</si>
  <si>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</si>
  <si>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</si>
  <si>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</si>
  <si>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</si>
  <si>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</si>
  <si>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</si>
  <si>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</si>
  <si>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</si>
  <si>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</si>
  <si>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</si>
  <si>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</si>
  <si>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</si>
  <si>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</si>
  <si>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</si>
  <si>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</si>
  <si>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</si>
  <si>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</si>
  <si>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</si>
  <si>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</si>
  <si>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</si>
  <si>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</si>
  <si>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</si>
  <si>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</si>
  <si>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</si>
  <si>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</si>
  <si>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</si>
  <si>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</si>
  <si>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</si>
  <si>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</si>
  <si>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</si>
  <si>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</si>
  <si>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</si>
  <si>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</si>
  <si>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Site access located in Salwa boarder team on gate waiting approval</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</si>
  <si>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</si>
  <si>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</si>
  <si>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</si>
  <si>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</si>
  <si>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</si>
  <si>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</si>
  <si>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</si>
  <si>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</si>
  <si>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</si>
  <si>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</si>
  <si>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</si>
  <si>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</si>
  <si>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</si>
  <si>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</si>
  <si>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</si>
  <si>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</si>
  <si>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</si>
  <si>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</si>
  <si>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</si>
  <si>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</si>
  <si>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</si>
  <si>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</si>
  <si>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</si>
  <si>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</si>
  <si>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</si>
  <si>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</si>
  <si>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</si>
  <si>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</si>
  <si>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</si>
  <si>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</si>
  <si>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</si>
  <si>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</si>
  <si>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</si>
  <si>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</si>
  <si>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</si>
  <si>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</si>
  <si>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</si>
  <si>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</si>
  <si>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</si>
  <si>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</si>
  <si>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</si>
  <si>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</si>
  <si>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</si>
  <si>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</si>
  <si>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</si>
  <si>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</si>
  <si>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</si>
  <si>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</si>
  <si>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</si>
  <si>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</si>
  <si>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</si>
  <si>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</si>
  <si>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</si>
  <si>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</si>
  <si>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</si>
  <si>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</si>
  <si>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</si>
  <si>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</si>
  <si>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</si>
  <si>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</si>
  <si>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</si>
  <si>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</si>
  <si>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</si>
  <si>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</si>
  <si>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</si>
  <si>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</si>
  <si>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</si>
  <si>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</si>
  <si>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</si>
  <si>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</si>
  <si>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</si>
  <si>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</si>
  <si>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</si>
  <si>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</si>
  <si>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</si>
  <si>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</si>
  <si>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</si>
  <si>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</si>
  <si>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</si>
  <si>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</si>
  <si>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</si>
  <si>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</si>
  <si>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</si>
  <si>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</si>
  <si>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no PCM</t>
  </si>
  <si>
    <t>site again down //ETA:25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</si>
  <si>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</si>
  <si>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</si>
  <si>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</si>
  <si>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</si>
  <si>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</si>
  <si>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</si>
  <si>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</si>
  <si>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</si>
  <si>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</si>
  <si>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</si>
  <si>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</si>
  <si>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</si>
  <si>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PCM-20251026-00000210</t>
  </si>
  <si>
    <t>5g cell down due to rectifier module faulty, rectifier module under repair arrangement</t>
  </si>
  <si>
    <t xml:space="preserve">TT-20251026-00285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</si>
</sst>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0" totalsRowShown="0" headerRowDxfId="31" dataDxfId="30" headerRowBorderDxfId="28" tableBorderDxfId="29">
  <autoFilter ref="A1:L46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9" totalsRowShown="0" headerRowDxfId="15" dataDxfId="14" headerRowBorderDxfId="12" tableBorderDxfId="13">
  <autoFilter ref="A1:L1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293.63748240740824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13.142493981482403</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0.15953101852210239</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45956.585908333334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45956.585908333334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45956.585908333334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45956.585908333334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45956.585908333334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45956.585908333334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45956.585908333334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45956.585908333334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45956.585908333334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45956.585908333334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45956.585908333334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45956.585908333334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45956.585908333334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45956.585908333334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45956.585908333334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45956.585908333334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45956.585908333334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45956.585908333334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45956.585908333334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45956.585908333334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45956.585908333334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45956.585908333334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45956.585908333334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45956.585908333334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45956.585908333334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45956.585908333334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45956.585908333334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45956.585908333334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45956.585908333334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45956.585908333334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45956.585908333334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45956.585908333334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45956.585908333334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45956.585908333334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45956.585908333334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45956.585908333334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45956.585908333334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45956.585908333334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45956.585908333334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45956.585908333334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45956.585908333334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45956.585908333334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45956.585908333334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45956.585908333334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45956.585908333334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45956.585908333334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45956.585908333334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45956.585908333334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45956.585908333334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45956.585908333334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45956.585908333334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45956.585908333334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45956.585908333334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45956.585908333334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83F6FAFD-246C-415C-B856-C0A1EFCA482E}"/>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131.58607037037291</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12.090132870369416</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45956.58590810185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45956.58590810185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45956.58590810185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45956.58590810185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45956.58590810185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45956.58590810185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45956.58590810185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45956.58590810185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45956.58590810185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45956.58590810185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45956.58590810185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45956.58590810185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45956.58590810185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45956.58590810185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45956.58590810185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45956.58590810185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45956.58590810185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45956.58590810185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45956.58590810185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45956.58590810185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45956.58590810185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45956.58590810185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45956.58590810185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45956.58590810185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45956.58590810185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45956.58590810185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45956.58590810185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45956.585908333334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45956.585908333334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45956.585908333334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45956.585908333334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45956.585908333334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45956.585908333334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45956.585908333334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45956.585908333334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45956.585908333334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45956.585908333334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45956.585908333334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45956.585908333334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45956.585908333334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45956.585908333334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45956.585908333334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45956.585908333334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45956.585908333334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45956.585908333334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45956.585908333334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45956.585908333334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45956.585908333334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45956.585908333334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45956.585908333334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45956.585908333334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45956.585908333334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45956.585908333334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45956.585908333334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45956.585908333334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45956.585908333334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45956.585908333334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45956.585908333334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45956.585908333334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45956.585908333334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45956.585908333334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45956.585908333334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45956.585908333334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45956.585908333334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45956.585908333334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45956.585908333334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45956.585908333334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45956.585908333334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45956.585908333334</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45956.585907986111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45956.585907986111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45956.585907986111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45956.585907986111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45956.58590810185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45956.58590810185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45956.58590810185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45956.58590810185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45956.58590810185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45956.58590810185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45956.58590810185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45956.58590810185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45956.58590810185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45956.58590810185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45956.58590810185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45956.58590810185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45956.58590810185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45956.58590810185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45956.58590810185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45956.58590810185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45956.58590810185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45956.58590810185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45956.58590810185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45956.58590810185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45956.58590810185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45956.58590810185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45956.58590810185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45956.58590810185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45956.58590810185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45956.58590810185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45956.58590810185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45956.58590810185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45956.58590810185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45956.58590810185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45956.58590810185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45956.58590810185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45956.58590810185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45956.58590810185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45956.58590810185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45956.58590810185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45956.58590810185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45956.58590810185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45956.58590810185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45956.58590810185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45956.58590810185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45956.58590810185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45956.58590810185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45956.58590810185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45956.58590810185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45956.58590810185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45956.58590810185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45956.58590810185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45956.58590810185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45956.58590810185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45956.58590810185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45956.58590810185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45956.58590810185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45956.58590810185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45956.58590810185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45956.58590810185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45956.58590810185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45956.58590810185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45956.58590810185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45956.58590810185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45956.58590810185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45956.58590810185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45956.58590810185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45956.58590810185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45956.58590810185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45956.58590810185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45956.58590810185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45956.58590810185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45956.58590810185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45956.58590810185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45956.58590810185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45956.58590810185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45956.58590810185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45956.58590810185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45956.58590810185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45956.58590810185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45956.58590810185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45956.58590810185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45956.58590810185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45956.58590810185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45956.58590810185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45956.58590810185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45956.58590810185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45956.58590810185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45956.58590810185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45956.58590810185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45956.58590810185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45956.58590810185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45956.58590810185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45956.58590810185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45956.58590810185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45956.58590810185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45956.58590810185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45956.58590810185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45956.58590810185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45956.58590810185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45956.58590810185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45956.58590810185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45956.58590810185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45956.58590810185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45956.58590810185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45956.58590810185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45956.58590810185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45956.58590810185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45956.58590810185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45956.58590810185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45956.58590810185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45956.58590810185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45956.58590810185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45956.58590810185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45956.58590810185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45956.58590810185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45956.58590810185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45956.58590810185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45956.58590810185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45956.58590810185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45956.58590810185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45956.58590810185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45956.58590810185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45956.58590810185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45956.58590810185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45956.58590810185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45956.58590810185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45956.58590810185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45956.58590810185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45956.58590810185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45956.58590810185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45956.58590810185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45956.58590810185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45956.58590810185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45956.58590810185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45956.58590810185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45956.58590810185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45956.58590810185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45956.58590810185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45956.58590810185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45956.58590810185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45956.58590810185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45956.58590810185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45956.58590810185</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1</v>
      </c>
      <c r="D2" s="18" t="s">
        <v>17523</v>
      </c>
      <c r="E2" s="18"/>
      <c r="F2" s="20"/>
      <c r="G2" s="21">
        <f t="shared" ref="G2:G10" ca="1" si="0">IFERROR(NOW()-F2,"-")</f>
        <v>45956.585908333334</v>
      </c>
      <c r="H2" s="22">
        <v>45956.560833333337</v>
      </c>
      <c r="I2" s="19" t="str">
        <f>IFERROR(VLOOKUP(D2,DB!A:F,6,0),"")</f>
        <v>SCECO</v>
      </c>
      <c r="J2" s="18" t="str">
        <f>IFERROR(VLOOKUP(D2,DB!A:G,7,0),"")</f>
        <v>Dead</v>
      </c>
      <c r="K2" s="46" t="s">
        <v>39089</v>
      </c>
      <c r="L2" s="23" t="str">
        <f>IFERROR(VLOOKUP(D2,DB!A:I,9,0),"")</f>
        <v>Latis</v>
      </c>
    </row>
    <row r="3" spans="1:13" ht="15" customHeight="1">
      <c r="A3" s="19"/>
      <c r="B3" s="63" t="str">
        <f>IFERROR(VLOOKUP(D3,DB!A:K,11,0),"")</f>
        <v/>
      </c>
      <c r="C3" s="18"/>
      <c r="D3" s="18"/>
      <c r="E3" s="18"/>
      <c r="F3" s="20"/>
      <c r="G3" s="21">
        <f t="shared" ca="1" si="0"/>
        <v>45956.585908333334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45956.585908333334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45956.585908333334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45956.585908333334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45956.585908333334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45956.585908333334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45956.585908333334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45956.585908333334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45956.585908333334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45956.585908333334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45956.585908333334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45956.585908333334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45956.585908333334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45956.585908333334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45956.585908333334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45956.585908333334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45956.585908333334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45956.585908333334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45956.585908333334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45956.585908333334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45956.585908333334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45956.585908333334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45956.585908333334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45956.585908333334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45956.585908333334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45956.585908333334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45956.585908333334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45956.585908333334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45956.585908333334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45956.585908333334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45956.585908333334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45956.585908333334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45956.585908333334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45956.585908333334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45956.585908333334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45956.585908333334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45956.585908333334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45956.585908333334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45956.585908333334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45956.585908333334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45956.585908333334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45956.585908333334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45956.585908333334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45956.585908333334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45956.585908333334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45956.585908333334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45956.585908333334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45956.585908333334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45956.585908333334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45956.585908333334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45956.585908333334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45956.585908333334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45956.585908333334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45956.585908333334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45956.585908333334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45956.585908333334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45956.585908333334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45956.585908333334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45956.585908333334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45956.585908333334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45956.585908333334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45956.585908333334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45956.585908333334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45956.585908333334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45956.585908333334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45956.585908333334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45956.585908333334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45956.585908333334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45956.585908333334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45956.585908333334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45956.585908333334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45956.585908333334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45956.585908333334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45956.585908333334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45956.585908333334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45956.585908333334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45956.585908333334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45956.585908333334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45956.585908333334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45956.585908333334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45956.585908333334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45956.585908333334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45956.585908333334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45956.585908333334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45956.585908333334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45956.585908333334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45956.585908333334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45956.585908333334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45956.585908333334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45956.585908333334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45956.585908333334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45956.585908333334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45956.585908333334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45956.585908333334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45956.585908333334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45956.585908333334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45956.585908333334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45956.585908333334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45956.585908333334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45956.585908333334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45956.585908333334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45956.585908333334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45956.585908333334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45956.585908333334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45956.585908333334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45956.585908333334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45956.585908333334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45956.585908333334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45956.585908333334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45956.585908333334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45956.585908333334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45956.585908333334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45956.585908333334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45956.585908333334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45956.585908333334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45956.585908333334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45956.585908333334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45956.585908333334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45956.585908333334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45956.585908333334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45956.585908333334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45956.585908333334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45956.585908333334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45956.585908333334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45956.585908333334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45956.585908333334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45956.585908333334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45956.585908333334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45956.585908333334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45956.585908333334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45956.585908333334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45956.585908333334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45956.585908333334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45956.585908333334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45956.585908333334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45956.585908333334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45956.585908333334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45956.585908333334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45956.585908333334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45956.585908333334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45956.585908333334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45956.585908333334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45956.585908333334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45956.585908333334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45956.585908333334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45956.585908333334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45956.585908333334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45956.585908333334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45956.585908333334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45956.585908333334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45956.585908333334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45956.585908333334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45956.585908333334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45956.585908333334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45956.585908333334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45956.585908333334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45956.585908333334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45956.585908333334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45956.585908333334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45956.585908333334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45956.585908333334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45956.585908333334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45956.585908333334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45956.585908333334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45956.585908333334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45956.585908333334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45956.585908333334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45956.585908333334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45956.585908333334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45956.585908333334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45956.585908333334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45956.585908333334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45956.585908333334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45956.585908333334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45956.585908333334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45956.585908333334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45956.585908333334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45956.585908333334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45956.585908333334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45956.585908333334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45956.585908333334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45956.585908333334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45956.585908333334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45956.585908333334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45956.585908333334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45956.585908333334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45956.585908333334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45956.585908333334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45956.585908333334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45956.585908333334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45956.585908333334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45956.585908333334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45956.585908333334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45956.585908333334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45956.585908333334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45956.585908333334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45956.585908333334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45956.585908333334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45956.585908333334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45956.585908333334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45956.585908333334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45956.585908333334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45956.585908333334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45956.585908333334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45956.585908333334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45956.585908333334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45956.585908333334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45956.585908333334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45956.585908333334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45956.585908333334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45956.585908333334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45956.585908333334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45956.585908333334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45956.585908333334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45956.585908333334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45956.585908333334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45956.585908333334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45956.585908333334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45956.585908333334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45956.585908333334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45956.585908333334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45956.585908333334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45956.585908333334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45956.585908333334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45956.585908333334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45956.585908333334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45956.585908333334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45956.585908333334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45956.585908333334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45956.585908333334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45956.585908333334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45956.585908333334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45956.585908333334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45956.585908333334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45956.585908333334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45956.585908333334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45956.585908333334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45956.585908333334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45956.585908333334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45956.585908333334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45956.585908333334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45956.585908333334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45956.585908333334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45956.585908333334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45956.585908333334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45956.585908333334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45956.585908333334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45956.585908333334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45956.585908333334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45956.585908333334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45956.585908333334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45956.585908333334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45956.585908333334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45956.585908333334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45956.585908333334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45956.585908333334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45956.585908333334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45956.585908333334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45956.585908333334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45956.585908333334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45956.585908333334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45956.585908333334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45956.585908333334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45956.585908333334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45956.585908333334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45956.585908333334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45956.585908333334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45956.585908333334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45956.585908333334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45956.585908333334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45956.585908333334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45956.585908333334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45956.585908333334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45956.585908333334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45956.585908333334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45956.585908333334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45956.585908333334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45956.585908333334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45956.585908333334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45956.585908333334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45956.585908333334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45956.585908333334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45956.585908333334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45956.585908333334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45956.585908333334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45956.585908333334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45956.585908333334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45956.585908333334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45956.585908333334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45956.585908333334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45956.585908333334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45956.585908333334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45956.585908333334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45956.585908333334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45956.585908333334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45956.585908333334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45956.585908333334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45956.585908333334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45956.585908333334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45956.585908333334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45956.585908333334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45956.585908333334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45956.585908333334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45956.585908333334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45956.585908333334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45956.585908333334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45956.585908333334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45956.585908333334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45956.585908333334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45956.585908333334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45956.585908333334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45956.585908333334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45956.585908333334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45956.585908333334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45956.585908333334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45956.585908333334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45956.585908333334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45956.585908333334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45956.585908333334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45956.585908333334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45956.585908333334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45956.585908333334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45956.585908333334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45956.585908333334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45956.585908333334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45956.585908333334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45956.585908333334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45956.585908333334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45956.585908333334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45956.585908333334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45956.585908333334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45956.585908333334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45956.585908333334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45956.585908333334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45956.585908333334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45956.585908333334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45956.585908333334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45956.585908333334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45956.585908333334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45956.585908333334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45956.585908333334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45956.585908333334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45956.585908333334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45956.585908333334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45956.585908333334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45956.585908333334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45956.585908333334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45956.585908333334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45956.585908333334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45956.585908333334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45956.585908333334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45956.585908333334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45956.585908333334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45956.585908333334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45956.585908333334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45956.585908333334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45956.585908333334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45956.585908333334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45956.585908333334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45956.585908333334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45956.585908333334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45956.585908333334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45956.585908333334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45956.585908333334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45956.585908333334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45956.585908333334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45956.585908333334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45956.585908333334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45956.585908333334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45956.585908333334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45956.585908333334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45956.585908333334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45956.585908333334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45956.585908333334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45956.585908333334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45956.585908333334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45956.585908333334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45956.585908333334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45956.585908333334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45956.585908333334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45956.585908333334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45956.585908333334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45956.585908333334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45956.585908333334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45956.585908333334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45956.585908333334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45956.585908333334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45956.585908333334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45956.585908333334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45956.585908333334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45956.585908333334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45956.585908333334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45956.585908333334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45956.585908333334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45956.585908333334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45956.585908333334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45956.585908333334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45956.585908333334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45956.585908333334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45956.585908333334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45956.585908333334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45956.585908333334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45956.585908333334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45956.585908333334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45956.585908333334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45956.585908333334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45956.585908333334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45956.585908333334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45956.585908333334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45956.585908333334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45956.585908333334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45956.585908333334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45956.585908333334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45956.585908333334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45956.585908333334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45956.585908333334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45956.585908333334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45956.585908333334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45956.585908333334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45956.585908333334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45956.585908333334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45956.585908333334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45956.585908333334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45956.585908333334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45956.585908333334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45956.585908333334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45956.585908333334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45956.585908333334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45956.585908333334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45956.585908333334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45956.585908333334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45956.585908333334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45956.585908333334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45956.585908333334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45956.585908333334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45956.585908333334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45956.585908333334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45956.585908333334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45956.585908333334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45956.585908333334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45956.585908333334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45956.585908333334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45956.585908333334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45956.585908333334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45956.585908333334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45956.585908333334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45956.585908333334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45956.585908333334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45956.585908333334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45956.585908333334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45956.585908333334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45956.585908333334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45956.585908333334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45956.585908333334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45956.585908333334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45956.585908333334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45956.585908333334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45956.585908333334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45956.585908333334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45956.585908333334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45956.585908333334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45956.585908333334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45956.585908333334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45956.585908333334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45956.585908333334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45956.585908333334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45956.585908333334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45956.585908333334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45956.585908333334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45956.585908333334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45956.585908333334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45956.585908333334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45956.585908333334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45956.585908333334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45956.585908333334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45956.585908333334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45956.585908333334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45956.585908333334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45956.585908333334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45956.585908333334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45956.585908333334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45956.585908333334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45956.585908333334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45956.585908333334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45956.585908333334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45956.585908333334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45956.585908333334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45956.585908333334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45956.585908333334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45956.585908333334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45956.585908333334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45956.585908333334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45956.585908333334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45956.585908333334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45956.585908333334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45956.585908333334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45956.585908333334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45956.585908333334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45956.585908333334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45956.585908333334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45956.585908333334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45956.585908333334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45956.585908333334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45956.585908333334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45956.585908333334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45956.585908333334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45956.585908333334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45956.585908333334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45956.585908333334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45956.585908333334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45956.585908333334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45956.585908333334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45956.585908333334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45956.585908333334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45956.585908333334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45956.585908333334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45956.585908333334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45956.585908333334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45956.585908333334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45956.585908333334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45956.585908333334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45956.585908333334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45956.585908333334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45956.585908333334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45956.585908333334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45956.585908333334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45956.585908333334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45956.585908333334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45956.585908333334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45956.585908333334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45956.585908333334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45956.585908333334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45956.585908333334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45956.585908333334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45956.585908333334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45956.585908333334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45956.585908333334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45956.585908333334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45956.585908333334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45956.585908333334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45956.585908333334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45956.585908333334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45956.585908333334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45956.585908333334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45956.585908333334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45956.585908333334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45956.585908333334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45956.585908333334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45956.585908333334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45956.585908333334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45956.585908333334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45956.585908333334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45956.585908333334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45956.585908333334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45956.585908333334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45956.585908333334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45956.585908333334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45956.585908333334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45956.585908333334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45956.585908333334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45956.585908333334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45956.585908333334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45956.585908333334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45956.585908333334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45956.585908333334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45956.585908333334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45956.585908333334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45956.585908333334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45956.585908333334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45956.585908333334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45956.585908333334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45956.585908333334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45956.585908333334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45956.585908333334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45956.585908333334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45956.585908333334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45956.585908333334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45956.585908333334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45956.585908333334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45956.585908333334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45956.585908333334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45956.585908333334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45956.585908333334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45956.585908333334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45956.585908333334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45956.585908333334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45956.585908333334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45956.585908333334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45956.585908333334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45956.585908333334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45956.585908333334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45956.585908333334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45956.585908333334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45956.585908333334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45956.585908333334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45956.585908333334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45956.585908333334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45956.585908333334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45956.585908333334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45956.585908333334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45956.585908333334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45956.585908333334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45956.585908333334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45956.585908333334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45956.585908333334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45956.585908333334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45956.585908333334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45956.585908333334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45956.585908333334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45956.585908333334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45956.585908333334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45956.585908333334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45956.585908333334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45956.585908333334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45956.585908333334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45956.585908333334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45956.585908333334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45956.585908333334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45956.585908333334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45956.585908333334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45956.585908333334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45956.585908333334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45956.585908333334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45956.585908333334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45956.585908333334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45956.585908333334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45956.585908333334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45956.585908333334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45956.585908333334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45956.585908333334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45956.585908333334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45956.585908333334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45956.585908333334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45956.585908333334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45956.585908333334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45956.585908333334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45956.585908333334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45956.585908333334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45956.585908333334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45956.585908333334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45956.585908333334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45956.585908333334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45956.585908333334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45956.585908333334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45956.585908333334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45956.585908333334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45956.585908333334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45956.585908333334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45956.585908333334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45956.585908333334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45956.585908333334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45956.585908333334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45956.585908333334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45956.585908333334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45956.585908333334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45956.585908333334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45956.585908333334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45956.585908333334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45956.585908333334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45956.585908333334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45956.585908333334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45956.585908333334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45956.585908333334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45956.585908333334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45956.585908333334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45956.585908333334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45956.585908333334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45956.585908333334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45956.585908333334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45956.585908333334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45956.585908333334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45956.585908333334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45956.585908333334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45956.585908333334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45956.585908333334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45956.585908333334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45956.585908333334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45956.585908333334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45956.585908333334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45956.585908333334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45956.585908333334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45956.585908333334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45956.585908333334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45956.585908333334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45956.585908333334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45956.585908333334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45956.585908333334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45956.585908333334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45956.585908333334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45956.585908333334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45956.585908333334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45956.585908333334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45956.585908333334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45956.585908333334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45956.585908333334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45956.585908333334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45956.585908333334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45956.585908333334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45956.585908333334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45956.585908333334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45956.585908333334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45956.585908333334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45956.585908333334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45956.585908333334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45956.585908333334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45956.585908333334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45956.585908333334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45956.585908333334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45956.585908333334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45956.585908333334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45956.585908333334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45956.585908333334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45956.585908333334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45956.585908333334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45956.585908333334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45956.585908333334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45956.585908333334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45956.585908333334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45956.585908333334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45956.585908333334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45956.585908333334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45956.585908333334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45956.585908333334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45956.585908333334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45956.585908333334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45956.585908333334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45956.585908333334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45956.585908333334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45956.585908333334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45956.585908333334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45956.585908333334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45956.585908333334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45956.585908333334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45956.585908333334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45956.585908333334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45956.585908333334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45956.585908333334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45956.585908333334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45956.585908333334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45956.585908333334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45956.585908333334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45956.585908333334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45956.585908333334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45956.585908333334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45956.585908333334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45956.585908333334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45956.585908333334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45956.585908333334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45956.585908333334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45956.585908333334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45956.585908333334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45956.585908333334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45956.585908333334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45956.585908333334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45956.585908333334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45956.585908333334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45956.585908333334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45956.585908333334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45956.585908333334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45956.585908333334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45956.585908333334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45956.585908333334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45956.585908333334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45956.585908333334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45956.585908333334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45956.585908333334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45956.585908333334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45956.585908333334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45956.585908333334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45956.585908333334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45956.585908333334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45956.585908333334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45956.585908333334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45956.585908333334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45956.585908333334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45956.585908333334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45956.585908333334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45956.585908333334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45956.585908333334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45956.585908333334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45956.585908333334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45956.585908333334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45956.585908333334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45956.585908333334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45956.585908333334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45956.585908333334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45956.585908333334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45956.585908333334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45956.585908333334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45956.585908333334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45956.585908333334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45956.585908333334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45956.585908333334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45956.585908333334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45956.585908333334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45956.585908333334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45956.585908333334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45956.585908333334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45956.585908333334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45956.585908333334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45956.585908333334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45956.585908333334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45956.585908333334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45956.585908333334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45956.585908333334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45956.585908333334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45956.585908333334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45956.585908333334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45956.585908333334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45956.585908333334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45956.585908333334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45956.585908333334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45956.585908333334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45956.585908333334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45956.585908333334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45956.585908333334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45956.585908333334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45956.585908333334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45956.585908333334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45956.585908333334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45956.585908333334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45956.585908333334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45956.585908333334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45956.585908333334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45956.585908333334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45956.585908333334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45956.585908333334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45956.585908333334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45956.585908333334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45956.585908333334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45956.585908333334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45956.585908333334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45956.585908333334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45956.585908333334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45956.585908333334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45956.585908333334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45956.585908333334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45956.585908333334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45956.585908333334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45956.585908333334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45956.585908333334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45956.585908333334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45956.585908333334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45956.585908333334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45956.585908333334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45956.585908333334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45956.585908333334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45956.585908333334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45956.585908333334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45956.585908333334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45956.585908333334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45956.585908333334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45956.585908333334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45956.585908333334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45956.585908333334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45956.585908333334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45956.585908333334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45956.585908333334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45956.585908333334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45956.585908333334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45956.585908333334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45956.585908333334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45956.585908333334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45956.585908333334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45956.585908333334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45956.585908333334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45956.585908333334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45956.585908333334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45956.585908333334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45956.585908333334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45956.585908333334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45956.585908333334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45956.585908333334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45956.585908333334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45956.585908333334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45956.585908333334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45956.585908333334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45956.585908333334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45956.585908333334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45956.585908333334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45956.585908333334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45956.585908333334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45956.585908333334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45956.585908333334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45956.585908333334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45956.585908333334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45956.585908333334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45956.585908333334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45956.585908333334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45956.585908333334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45956.585908333334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45956.585908333334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45956.585908333334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45956.585908333334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45956.585908333334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45956.585908333334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45956.585908333334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45956.585908333334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45956.585908333334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45956.585908333334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45956.585908333334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45956.585908333334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45956.585908333334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45956.585908333334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45956.585908333334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45956.585908333334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45956.585908333334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45956.585908333334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45956.585908333334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45956.585908333334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45956.585908333334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45956.585908333334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45956.585908333334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45956.585908333334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45956.585908333334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45956.585908333334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45956.585908333334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45956.585908333334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45956.585908333334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45956.585908333334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45956.585908333334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45956.585908333334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45956.585908333334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45956.585908333334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45956.585908333334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45956.585908333334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45956.585908333334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45956.585908333334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45956.585908333334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45956.585908333334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45956.585908333334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45956.585908333334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45956.585908333334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45956.585908333334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45956.585908333334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45956.585908333334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45956.585908333334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45956.585908333334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45956.585908333334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45956.585908333334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45956.585908333334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45956.585908333334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45956.585908333334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45956.585908333334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45956.585908333334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45956.585908333334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45956.585908333334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45956.585908333334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45956.585908333334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45956.585908333334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45956.585908333334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45956.585908333334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45956.585908333334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45956.585908333334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45956.585908333334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45956.585908333334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45956.585908333334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45956.585908333334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45956.585908333334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45956.585908333334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45956.585908333334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45956.585908333334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45956.585908333334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45956.585908333334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45956.585908333334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45956.585908333334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45956.585908333334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45956.585908333334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45956.585908333334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45956.585908333334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45956.585908333334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45956.585908333334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45956.585908333334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45956.585908333334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45956.585908333334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45956.585908333334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45956.585908333334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45956.585908333334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45956.585908333334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45956.585908333334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45956.585908333334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45956.585908333334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45956.585908333334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45956.585908333334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45956.585908333334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45956.585908333334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45956.585908333334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45956.585908333334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45956.585908333334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45956.585908333334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45956.585908333334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45956.585908333334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45956.585908333334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45956.585908333334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45956.585908333334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45956.585908333334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45956.585908333334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45956.585908333334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45956.585908333334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45956.585908333334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45956.585908333334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45956.585908333334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45956.585908333334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45956.585908333334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45956.585908333334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45956.585908333334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45956.585908333334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45956.585908333334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45956.585908333334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45956.585908333334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45956.585908333334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45956.585908333334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45956.585908333334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45956.585908333334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45956.585908333334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45956.585908333334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45956.585908333334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45956.585908333334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45956.585908333334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45956.585908333334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45956.585908333334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45956.585908333334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45956.585908333334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45956.585908333334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45956.585908333334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45956.585908333334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45956.585908333334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45956.585908333334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45956.585908333334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45956.585908333334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45956.585908333334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45956.585908333334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45956.585908333334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45956.585908333334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45956.585908333334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45956.585908333334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45956.585908333334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45956.585908333334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45956.585908333334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45956.585908333334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45956.585908333334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45956.585908333334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45956.585908333334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45956.585908333334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45956.585908333334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45956.585908333334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45956.585908333334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45956.585908333334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45956.585908333334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45956.585908333334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45956.585908333334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45956.585908333334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45956.585908333334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45956.585908333334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45956.585908333334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45956.585908333334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45956.585908333334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45956.585908333334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45956.585908333334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45956.585908333334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45956.585908333334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45956.585908333334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45956.585908333334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45956.585908333334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45956.585908333334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45956.585908333334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45956.585908333334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45956.585908333334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45956.585908333334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45956.585908333334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45956.585908333334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45956.585908333334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45956.585908333334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45956.585908333334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45956.585908333334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45956.585908333334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45956.585908333334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45956.585908333334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45956.585908333334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45956.585908333334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45956.585908333334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45956.585908333334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45956.585908333334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45956.585908333334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45956.585908333334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45956.585908333334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45956.585908333334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45956.585908333334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45956.585908333334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45956.585908333334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45956.585908333334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45956.585908333334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45956.585908333334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45956.585908333334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45956.585908333334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45956.585908333334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45956.585908333334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45956.585908333334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45956.585908333334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45956.585908333334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45956.585908333334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45956.585908333334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45956.585908333334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45956.585908333334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45956.585908333334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45956.585908333334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45956.585908333334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45956.585908333334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45956.585908333334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45956.585908333334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45956.585908333334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D22" sqref="D2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253.10519074073818</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2.9511861111095641</v>
      </c>
      <c r="H3" s="123">
        <v>45953.546631944446</v>
      </c>
      <c r="I3" s="99" t="str">
        <f>IFERROR(VLOOKUP(D3,DB!A:F,6,0),"")</f>
        <v>SCECO</v>
      </c>
      <c r="J3" s="99" t="str">
        <f>IFERROR(VLOOKUP(D3,DB!A:G,7,0),"")</f>
        <v>Dead</v>
      </c>
      <c r="K3" s="125" t="s">
        <v>39093</v>
      </c>
      <c r="L3" s="121" t="str">
        <f>IFERROR(VLOOKUP(D3,DB!A:I,9,0),"")</f>
        <v>Latis</v>
      </c>
    </row>
    <row r="4" spans="1:16" ht="15" customHeight="1">
      <c r="A4" s="119"/>
      <c r="B4" s="119" t="str">
        <f>IFERROR(VLOOKUP(D4,DB!A:K,11,0),"")</f>
        <v/>
      </c>
      <c r="C4" s="120"/>
      <c r="D4" s="121"/>
      <c r="E4" s="98"/>
      <c r="F4" s="123"/>
      <c r="G4" s="124">
        <f ca="1">IFERROR(NOW()-F4,"")</f>
        <v>45956.585908333334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45956.585908333334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45956.585908333334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45956.585908333334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45956.585908333334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45956.585908333334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45956.585908333334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45956.585908333334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45956.585908333334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45956.585908333334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45956.585908333334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45956.585908333334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45956.585908333334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45956.585908333334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45956.585908333334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45956.585908333334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45956.585908333334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45956.585908333334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45956.585908333334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45956.585908333334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45956.585908333334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45956.585908333334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45956.585908333334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45956.585908333334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45956.585908333334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45956.585908333334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45956.585908333334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45956.585908333334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45956.585908333334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45956.585908333334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45956.585908333334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45956.585908333334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45956.585908333334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45956.585908333334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45956.585908333334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45956.585908333334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45956.585908333334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45956.585908333334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45956.585908333334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45956.585908333334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45956.585908333334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45956.585908333334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45956.585908333334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45956.585908333334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45956.585908333334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45956.585908333334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45956.585908333334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45956.585908333334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45956.585908333334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45956.585908333334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45956.585908333334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45956.585908333334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45956.585908333334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45956.585908333334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45956.585908333334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45956.585908333334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45956.585908333334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45956.585908333334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45956.585908333334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45956.585908333334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45956.585908333334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45956.585908333334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45956.585908333334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45956.585908333334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45956.585908333334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45956.585908333334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45956.585908333334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45956.585908333334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45956.585908333334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45956.585908333334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45956.585908333334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45956.585908333334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45956.585908333334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45956.585908333334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45956.585908333334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45956.585908333334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45956.585908333334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45956.585908333334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45956.585908333334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45956.585908333334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45956.585908333334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45956.585908333334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45956.585908333334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45956.585908333334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45956.585908333334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45956.585908333334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45956.585908333334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45956.585908333334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45956.585908333334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45956.585908333334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45956.585908333334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45956.585908333334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45956.585908333334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45956.585908333334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45956.585908333334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45956.585908333334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45956.585908333334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45956.585908333334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45956.585908333334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45956.585908333334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45956.585908333334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45956.585908333334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45956.585908333334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45956.585908333334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45956.585908333334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45956.585908333334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45956.585908333334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45956.585908333334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45956.585908333334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45956.585908333334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45956.585908333334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45956.585908333334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45956.585908333334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45956.585908333334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45956.585908333334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45956.585908333334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45956.585908333334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45956.585908333334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45956.585908333334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45956.585908333334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45956.585908333334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45956.585908333334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45956.585908333334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45956.585908333334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45956.585908333334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45956.585908333334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45956.585908333334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45956.585908333334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45956.585908333334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45956.585908333334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45956.585908333334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45956.585908333334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45956.585908333334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45956.585908333334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45956.585908333334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45956.585908333334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45956.585908333334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45956.585908333334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45956.585908333334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45956.585908333334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45956.585908333334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45956.585908333334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45956.585908333334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45956.585908333334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45956.585908333334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45956.585908333334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45956.585908333334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45956.585908333334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45956.585908333334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45956.585908333334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45956.585908333334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45956.585908333334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45956.585908333334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45956.585908333334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45956.585908333334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45956.585908333334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45956.585908333334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45956.585908333334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45956.585908333334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45956.585908333334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45956.585908333334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45956.585908333334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45956.585908333334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45956.585908333334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45956.585908333334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45956.585908333334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45956.585908333334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45956.585908333334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45956.585908333334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45956.585908333334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45956.585908333334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45956.585908333334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45956.585908333334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45956.585908333334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45956.585908333334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45956.585908333334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45956.585908333334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45956.585908333334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45956.585908333334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45956.585908333334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45956.585908333334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45956.585908333334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45956.585908333334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45956.585908333334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45956.585908333334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45956.585908333334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45956.585908333334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45956.585908333334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45956.585908333334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45956.585908333334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45956.585908333334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45956.585908333334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45956.585908333334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45956.585908333334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45956.585908333334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45956.585908333334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45956.585908333334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45956.585908333334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45956.585908333334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45956.585908333334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45956.585908333334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45956.585908333334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45956.585908333334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45956.585908333334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45956.585908333334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45956.585908333334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45956.585908333334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45956.585908333334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45956.585908333334</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45956.585908333334</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64.753848148146062</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39081</v>
      </c>
      <c r="F3" s="38">
        <v>45926.188877314817</v>
      </c>
      <c r="G3" s="144">
        <f t="shared" ref="G3" ca="1" si="0">IFERROR(NOW()-F3,"")</f>
        <v>30.397031018517737</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39081</v>
      </c>
      <c r="F4" s="153">
        <v>45948.661111111112</v>
      </c>
      <c r="G4" s="154">
        <f ca="1">IFERROR(NOW()-F4,"")</f>
        <v>7.9247972222219687</v>
      </c>
      <c r="H4" s="153">
        <v>45948.661111111112</v>
      </c>
      <c r="I4" s="152" t="str">
        <f>IFERROR(VLOOKUP(D4,DB!A:F,6,0),"")</f>
        <v>SCECO</v>
      </c>
      <c r="J4" s="152" t="str">
        <f>IFERROR(VLOOKUP(D4,DB!A:G,7,0),"")</f>
        <v>Dead</v>
      </c>
      <c r="K4" s="152" t="s">
        <v>39099</v>
      </c>
      <c r="L4" s="152" t="str">
        <f>IFERROR(VLOOKUP(D4,DB!A:I,9,0),"")</f>
        <v>Latis</v>
      </c>
    </row>
    <row r="5" spans="1:13" ht="15">
      <c r="A5" s="152" t="s">
        <v>39100</v>
      </c>
      <c r="B5" s="152" t="str">
        <f>IFERROR(VLOOKUP(D5,DB!A:K,11,0),"")</f>
        <v>R5</v>
      </c>
      <c r="C5" s="152">
        <v>1</v>
      </c>
      <c r="D5" s="152" t="s">
        <v>13007</v>
      </c>
      <c r="E5" s="152" t="s">
        <v>38998</v>
      </c>
      <c r="F5" s="153">
        <v>45956.505960648145</v>
      </c>
      <c r="G5" s="154">
        <f ca="1">IFERROR(NOW()-F5,"")</f>
        <v>7.9947685189836193E-2</v>
      </c>
      <c r="H5" s="153">
        <v>45956.07471064815</v>
      </c>
      <c r="I5" s="152" t="str">
        <f>IFERROR(VLOOKUP(D5,DB!A:F,6,0),"")</f>
        <v>SCECO</v>
      </c>
      <c r="J5" s="152" t="str">
        <f>IFERROR(VLOOKUP(D5,DB!A:G,7,0),"")</f>
        <v>No BB Design</v>
      </c>
      <c r="K5" s="152" t="s">
        <v>39101</v>
      </c>
      <c r="L5" s="152" t="str">
        <f>IFERROR(VLOOKUP(D5,DB!A:I,9,0),"")</f>
        <v>Latis</v>
      </c>
    </row>
    <row r="6" spans="1:13" ht="15">
      <c r="A6" s="152"/>
      <c r="B6" s="152" t="str">
        <f>IFERROR(VLOOKUP(D6,DB!A:K,11,0),"")</f>
        <v/>
      </c>
      <c r="C6" s="152"/>
      <c r="D6" s="152"/>
      <c r="E6" s="152"/>
      <c r="F6" s="153"/>
      <c r="G6" s="154">
        <f ca="1">IFERROR(NOW()-F6,"")</f>
        <v>45956.585908333334</v>
      </c>
      <c r="H6" s="153"/>
      <c r="I6" s="152" t="str">
        <f>IFERROR(VLOOKUP(D6,DB!A:F,6,0),"")</f>
        <v/>
      </c>
      <c r="J6" s="152" t="str">
        <f>IFERROR(VLOOKUP(D6,DB!A:G,7,0),"")</f>
        <v/>
      </c>
      <c r="K6" s="152"/>
      <c r="L6" s="152" t="str">
        <f>IFERROR(VLOOKUP(D6,DB!A:I,9,0),"")</f>
        <v/>
      </c>
    </row>
    <row r="7" spans="1:13" ht="15.75">
      <c r="A7" s="152"/>
      <c r="B7" s="152" t="str">
        <f>IFERROR(VLOOKUP(#REF!,DB!A:K,11,0),"")</f>
        <v/>
      </c>
      <c r="C7" s="152"/>
      <c r="D7" s="170"/>
      <c r="E7" s="152"/>
      <c r="F7" s="153"/>
      <c r="G7" s="154">
        <f ca="1">IFERROR(NOW()-F7,"")</f>
        <v>45956.585908333334</v>
      </c>
      <c r="H7" s="153"/>
      <c r="I7" s="152" t="str">
        <f>IFERROR(VLOOKUP(#REF!,DB!A:F,6,0),"")</f>
        <v/>
      </c>
      <c r="J7" s="152" t="str">
        <f>IFERROR(VLOOKUP(#REF!,DB!A:G,7,0),"")</f>
        <v/>
      </c>
      <c r="K7" s="152"/>
      <c r="L7" s="152" t="str">
        <f>IFERROR(VLOOKUP(#REF!,DB!A:I,9,0),"")</f>
        <v/>
      </c>
    </row>
    <row r="8" spans="1:13" ht="15">
      <c r="A8" s="152"/>
      <c r="B8" s="152" t="str">
        <f>IFERROR(VLOOKUP(D8,DB!A:K,11,0),"")</f>
        <v/>
      </c>
      <c r="C8" s="152"/>
      <c r="D8" s="152"/>
      <c r="E8" s="152"/>
      <c r="F8" s="153"/>
      <c r="G8" s="154">
        <f ca="1">IFERROR(NOW()-F8,"")</f>
        <v>45956.585908333334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45956.585908333334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45956.585908333334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45956.585908333334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45956.585908333334</v>
      </c>
      <c r="H12" s="153"/>
      <c r="I12" s="152" t="str">
        <f>IFERROR(VLOOKUP(D12,DB!A:F,6,0),"")</f>
        <v/>
      </c>
      <c r="J12" s="152" t="str">
        <f>IFERROR(VLOOKUP(D12,DB!A:G,7,0),"")</f>
        <v/>
      </c>
      <c r="K12" s="152"/>
      <c r="L12" s="152" t="str">
        <f>IFERROR(VLOOKUP(D12,DB!A:I,9,0),"")</f>
        <v/>
      </c>
    </row>
    <row r="13" spans="1:13" ht="15">
      <c r="A13" s="169"/>
      <c r="B13" s="152" t="str">
        <f>IFERROR(VLOOKUP(D13,DB!A:K,11,0),"")</f>
        <v/>
      </c>
      <c r="C13" s="152"/>
      <c r="D13" s="152"/>
      <c r="E13" s="152"/>
      <c r="F13" s="153"/>
      <c r="G13" s="154">
        <f ca="1">IFERROR(NOW()-F13,"")</f>
        <v>45956.585908333334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45956.585908333334</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45956.585908333334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45956.585908333334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45956.585908333334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45956.585908333334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45956.585908333334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45956.585908333334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45956.585908333334</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45956.585908333334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45956.585908333334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45956.585908333334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45956.585908333334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45956.585908333334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45956.585908333334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45956.585908333334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45956.585908333334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45956.585908333334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45956.585908333334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45956.585908333334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45956.585908333334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45956.585908333334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45956.585908333334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45956.585908333334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45956.585908333334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45956.585908333334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45956.585908333334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45956.585908333334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45956.585908333334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45956.585908333334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45956.585908333334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45956.585908333334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45956.585908333334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45956.585908333334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45956.585908333334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45956.585908333334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45956.585908333334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45956.585908333334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45956.585908333334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45956.585908333334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45956.585908333334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45956.585908333334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45956.585908333334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45956.585908333334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45956.585908333334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45956.585908333334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45956.585908333334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45956.585908333334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45956.585908333334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45956.585908333334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45956.585908333334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45956.585908333334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45956.585908333334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45956.585908333334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45956.585908333334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45956.585908333334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45956.585908333334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45956.585908333334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45956.585908333334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45956.585908333334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45956.585908333334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45956.585908333334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45956.585908333334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45956.585908333334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45956.585908333334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45956.585908333334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45956.585908333334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45956.585908333334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45956.585908333334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45956.585908333334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45956.585908333334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45956.585908333334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45956.585908333334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45956.585908333334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45956.585908333334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45956.585908333334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45956.585908333334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45956.585908333334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45956.585908333334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45956.585908333334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45956.585908333334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45956.585908333334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45956.585908333334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45956.585908333334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45956.585908333334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45956.585908333334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45956.585908333334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45956.585908333334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45956.585908333334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45956.585908333334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45956.585908333334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45956.585908333334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45956.585908333334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45956.585908333334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45956.585908333334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45956.585908333334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45956.585908333334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45956.585908333334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45956.585908333334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45956.585908333334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45956.585908333334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45956.585908333334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45956.585908333334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45956.585908333334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45956.585908333334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45956.585908333334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45956.585908333334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45956.585908333334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45956.585908333334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45956.585908333334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45956.585908333334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45956.585908333334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45956.585908333334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45956.585908333334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45956.585908333334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45956.585908333334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45956.585908333334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45956.585908333334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45956.585908333334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45956.585908333334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45956.585908333334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45956.585908333334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45956.585908333334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45956.585908333334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45956.585908333334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45956.585908333334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45956.585908333334</v>
      </c>
      <c r="H139" s="153"/>
      <c r="I139" s="152" t="str">
        <f>IFERROR(VLOOKUP(D139,DB!A:F,6,0),"")</f>
        <v/>
      </c>
      <c r="J139" s="152" t="str">
        <f>IFERROR(VLOOKUP(D139,DB!A:G,7,0),"")</f>
        <v/>
      </c>
      <c r="K139" s="152"/>
      <c r="L139" s="152" t="str">
        <f>IFERROR(VLOOKUP(D139,DB!A:I,9,0),"")</f>
        <v/>
      </c>
    </row>
    <row r="140" spans="1:12" ht="15">
      <c r="A140" s="158"/>
      <c r="B140" s="158" t="str">
        <f>IFERROR(VLOOKUP(D140,DB!A:K,11,0),"")</f>
        <v/>
      </c>
      <c r="C140" s="158"/>
      <c r="D140" s="158"/>
      <c r="E140" s="158"/>
      <c r="F140" s="159"/>
      <c r="G140" s="160">
        <f ca="1">IFERROR(NOW()-F140,"")</f>
        <v>45956.585908333334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45956.585908333334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45956.585908333334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45956.585908333334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45956.585908333334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45956.585908333334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45956.585908333334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45956.585908333334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45956.585908333334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45956.585908333334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45956.585908333334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45956.585908333334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45956.585908333334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45956.585908333334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45956.585908333334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45956.585908333334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45956.585908333334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45956.585908333334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45956.585908333334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45956.585908333334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45956.585908333334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45956.585908333334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45956.585908333334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45956.585908333334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45956.585908333334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45956.585908333334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45956.585908333334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45956.585908333334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45956.585908333334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45956.585908333334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45956.585908333334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45956.585908333334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45956.585908333334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45956.585908333334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45956.585908333334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45956.585908333334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45956.585908333334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45956.585908333334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45956.585908333334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45956.585908333334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45956.585908333334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45956.585908333334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45956.585908333334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45956.585908333334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45956.585908333334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45956.585908333334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45956.585908333334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45956.585908333334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45956.585908333334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45956.585908333334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45956.585908333334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45956.585908333334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45956.585908333334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45956.585908333334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45956.585908333334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45956.585908333334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45956.585908333334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45956.585908333334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45956.585908333334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45956.585908333334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45956.585908333334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45956.585908333334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45956.585908333334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45956.585908333334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45956.585908333334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45956.585908333334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45956.585908333334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45956.585908333334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45956.585908333334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45956.585908333334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45956.585908333334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45956.585908333334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45956.585908333334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45956.585908333334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45956.585908333334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45956.585908333334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45956.585908333334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45956.585908333334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45956.585908333334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45956.585908333334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45956.585908333334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45956.585908333334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45956.585908333334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45956.585908333334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45956.585908333334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45956.585908333334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45956.585908333334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45956.585908333334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45956.585908333334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45956.585908333334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45956.585908333334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45956.585908333334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45956.585908333334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45956.585908333334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45956.585908333334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45956.585908333334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45956.585908333334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45956.585908333334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45956.585908333334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45956.585908333334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45956.585908333334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45956.585908333334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45956.585908333334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45956.585908333334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45956.585908333334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45956.585908333334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45956.585908333334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45956.585908333334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45956.585908333334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45956.585908333334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45956.585908333334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45956.585908333334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45956.585908333334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45956.585908333334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45956.585908333334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45956.585908333334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45956.585908333334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45956.585908333334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45956.585908333334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45956.585908333334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45956.585908333334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45956.585908333334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45956.585908333334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45956.585908333334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45956.585908333334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45956.585908333334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45956.585908333334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45956.585908333334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45956.585908333334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45956.585908333334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45956.585908333334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45956.585908333334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45956.585908333334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45956.585908333334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45956.585908333334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45956.585908333334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45956.585908333334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45956.585908333334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45956.585908333334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45956.585908333334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45956.585908333334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45956.585908333334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45956.585908333334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45956.585908333334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45956.585908333334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45956.585908333334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45956.585908333334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45956.585908333334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45956.585908333334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45956.585908333334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45956.585908333334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45956.585908333334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45956.585908333334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45956.585908333334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45956.585908333334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45956.585908333334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45956.585908333334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45956.585908333334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45956.585908333334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45956.585908333334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45956.585908333334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45956.585908333334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45956.585908333334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45956.585908333334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45956.585908333334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45956.585908333334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45956.585908333334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45956.585908333334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45956.585908333334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45956.585908333334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45956.585908333334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45956.585908333334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45956.585908333334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45956.585908333334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45956.585908333334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45956.585908333334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45956.585908333334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45956.585908333334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45956.585908333334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45956.585908333334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45956.585908333334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45956.585908333334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45956.585908333334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45956.585908333334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45956.585908333334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45956.585908333334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45956.585908333334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45956.585908333334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45956.585908333334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45956.585908333334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45956.585908333334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45956.585908333334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45956.585908333334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45956.585908333334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45956.585908333334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45956.585908333334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45956.585908333334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45956.585908333334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45956.585908333334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45956.585908333334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45956.585908333334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45956.585908333334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45956.585908333334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45956.585908333334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45956.585908333334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45956.585908333334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45956.585908333334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45956.585908333334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45956.585908333334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45956.585908333334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45956.585908333334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45956.585908333334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45956.585908333334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45956.585908333334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45956.585908333334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45956.585908333334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45956.585908333334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45956.585908333334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45956.585908333334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45956.585908333334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45956.585908333334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45956.585908333334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45956.585908333334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45956.585908333334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45956.585908333334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45956.585908333334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45956.585908333334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45956.585908333334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45956.585908333334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45956.585908333334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45956.585908333334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45956.585908333334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45956.585908333334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45956.585908333334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45956.585908333334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45956.585908333334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45956.585908333334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45956.585908333334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45956.585908333334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45956.585908333334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45956.585908333334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45956.585908333334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45956.585908333334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45956.585908333334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45956.585908333334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45956.585908333334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45956.585908333334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45956.585908333334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45956.585908333334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45956.585908333334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45956.585908333334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45956.585908333334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45956.585908333334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45956.585908333334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45956.585908333334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45956.585908333334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45956.585908333334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45956.585908333334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45956.585908333334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45956.585908333334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45956.585908333334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45956.585908333334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45956.585908333334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45956.585908333334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45956.585908333334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45956.585908333334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45956.585908333334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45956.585908333334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45956.585908333334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45956.585908333334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45956.585908333334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45956.585908333334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45956.585908333334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45956.585908333334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45956.585908333334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45956.585908333334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45956.585908333334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45956.585908333334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45956.585908333334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45956.585908333334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45956.585908333334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45956.585908333334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45956.585908333334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45956.585908333334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45956.585908333334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45956.585908333334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45956.585908333334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45956.585908333334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45956.585908333334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45956.585908333334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45956.585908333334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45956.585908333334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45956.585908333334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45956.585908333334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45956.585908333334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45956.585908333334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45956.585908333334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45956.585908333334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45956.585908333334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45956.585908333334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45956.585908333334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45956.585908333334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45956.585908333334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45956.585908333334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45956.585908333334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45956.585908333334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45956.585908333334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45956.585908333334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45956.585908333334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45956.585908333334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45956.585908333334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45956.585908333334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45956.585908333334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45956.585908333334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45956.585908333334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45956.585908333334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45956.585908333334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45956.585908333334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45956.585908333334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45956.585908333334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45956.585908333334</v>
      </c>
      <c r="H460" s="159"/>
      <c r="I460" s="158" t="str">
        <f>IFERROR(VLOOKUP(D460,DB!A:F,6,0),"")</f>
        <v/>
      </c>
      <c r="J460" s="158" t="str">
        <f>IFERROR(VLOOKUP(D460,DB!A:G,7,0),"")</f>
        <v/>
      </c>
      <c r="K460" s="158"/>
      <c r="L460" s="158" t="str">
        <f>IFERROR(VLOOKUP(D460,DB!A:I,9,0),"")</f>
        <v/>
      </c>
    </row>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70" ht="15"/>
    <row r="571" ht="15"/>
    <row r="573" ht="15"/>
    <row r="574" ht="15"/>
    <row r="575" ht="15"/>
    <row r="576" ht="15"/>
    <row r="578" ht="15"/>
    <row r="579" ht="15"/>
    <row r="586" ht="15"/>
    <row r="587" ht="15"/>
    <row r="588" ht="15"/>
    <row r="589" ht="15"/>
    <row r="590" ht="15"/>
    <row r="591" ht="15"/>
    <row r="594" ht="15"/>
    <row r="595" ht="15"/>
    <row r="596" ht="15"/>
    <row r="597" ht="15"/>
    <row r="598" ht="15"/>
    <row r="599" ht="15"/>
    <row r="600" ht="15"/>
    <row r="601" ht="15"/>
    <row r="602" ht="15"/>
    <row r="603" ht="15"/>
    <row r="604" ht="15"/>
    <row r="605"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1" ht="15"/>
    <row r="662"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9" ht="15"/>
    <row r="790" ht="15"/>
    <row r="791" ht="15"/>
    <row r="793" ht="15"/>
    <row r="794"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7" ht="15"/>
    <row r="828" ht="15"/>
    <row r="998" ht="15"/>
    <row r="999" ht="15"/>
    <row r="1000" ht="15"/>
    <row r="1001" ht="15"/>
    <row r="1002" ht="15"/>
    <row r="1003" ht="15"/>
    <row r="1009" ht="15"/>
    <row r="1010" ht="15"/>
    <row r="1011" ht="15"/>
    <row r="1012"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6" ht="15"/>
    <row r="1067" ht="15"/>
    <row r="1073" ht="15"/>
    <row r="1074" ht="15"/>
    <row r="1076" ht="15"/>
    <row r="1077" ht="15"/>
    <row r="1078" ht="15"/>
    <row r="1079" ht="15"/>
    <row r="1080" ht="15"/>
    <row r="1081" ht="15"/>
    <row r="1082" ht="15"/>
    <row r="1084" ht="15"/>
    <row r="1085" ht="15"/>
    <row r="1086"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0" ht="15"/>
    <row r="1181"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4" ht="15"/>
    <row r="1205" ht="15"/>
    <row r="1206" ht="15"/>
    <row r="1207" ht="15"/>
    <row r="1208" ht="15"/>
    <row r="1209" ht="15"/>
    <row r="1210" ht="15"/>
    <row r="1211" ht="15"/>
    <row r="1212" ht="15"/>
    <row r="1213" ht="15"/>
    <row r="1221" ht="15"/>
    <row r="1222" ht="15"/>
    <row r="1225" ht="15"/>
    <row r="1226" ht="15"/>
    <row r="1227" ht="15"/>
    <row r="1228" ht="15"/>
    <row r="1229" ht="15"/>
    <row r="1230" ht="15"/>
    <row r="1231" ht="15"/>
    <row r="1232" ht="15"/>
    <row r="1235" ht="15"/>
    <row r="1236" ht="15"/>
    <row r="1237" ht="15"/>
    <row r="1238" ht="15"/>
    <row r="1239" ht="15"/>
    <row r="1240" ht="15"/>
    <row r="1241" ht="15"/>
    <row r="1242" ht="15"/>
    <row r="1243" ht="15"/>
    <row r="1244" ht="15"/>
    <row r="1245" ht="15"/>
    <row r="1246" ht="15"/>
    <row r="1248" ht="15"/>
    <row r="1249" ht="15"/>
    <row r="1250" ht="15"/>
    <row r="1253" ht="15"/>
    <row r="1255" ht="15"/>
    <row r="1257" ht="15"/>
    <row r="1260" ht="15"/>
    <row r="1261" ht="15"/>
    <row r="1262" ht="15"/>
    <row r="1264" ht="15"/>
    <row r="1266" ht="15"/>
    <row r="1267" ht="15"/>
    <row r="1268" ht="15"/>
    <row r="1269" ht="15"/>
    <row r="1270" ht="15"/>
    <row r="1272" ht="15"/>
    <row r="1273" ht="15"/>
    <row r="1274" ht="15"/>
    <row r="1275" ht="15"/>
    <row r="1277" ht="15"/>
    <row r="1279" ht="15"/>
    <row r="1280" ht="15"/>
    <row r="1282" ht="15"/>
    <row r="1283" ht="15"/>
    <row r="1284" ht="15"/>
    <row r="1285" ht="15"/>
    <row r="1287" ht="15"/>
    <row r="1289" ht="15"/>
    <row r="1290" ht="15"/>
    <row r="1291" ht="15"/>
    <row r="1292" ht="15"/>
    <row r="1294" ht="15"/>
    <row r="1295" ht="15"/>
    <row r="1296" ht="15"/>
    <row r="1297" ht="15"/>
    <row r="1298" ht="15"/>
    <row r="1299" ht="15"/>
    <row r="1300"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6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9"/>
  <sheetViews>
    <sheetView tabSelected="1"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v>45956.104409722226</v>
      </c>
      <c r="G2" s="77">
        <f ca="1">IFERROR(NOW()-F2,"-")</f>
        <v>0.4814982638854417</v>
      </c>
      <c r="H2" s="107">
        <v>45956.092986111114</v>
      </c>
      <c r="I2" s="103" t="str">
        <f>IFERROR(VLOOKUP(D2,DB!A:F,6,0),"")</f>
        <v>Generator-SG</v>
      </c>
      <c r="J2" s="102" t="str">
        <f>IFERROR(VLOOKUP(D2,DB!A:G,7,0),"")</f>
        <v>Vandalized</v>
      </c>
      <c r="K2" s="108" t="s">
        <v>39103</v>
      </c>
      <c r="L2" s="109" t="str">
        <f>IFERROR(VLOOKUP(D2,DB!A:I,9,0),"")</f>
        <v>Latis</v>
      </c>
    </row>
    <row r="3" spans="1:16383" ht="31.5" customHeight="1">
      <c r="A3" s="104" t="s">
        <v>39104</v>
      </c>
      <c r="B3" s="103" t="str">
        <f>IFERROR(VLOOKUP(D3,DB!A:K,11,0),"")</f>
        <v>R6</v>
      </c>
      <c r="C3" s="105">
        <v>2</v>
      </c>
      <c r="D3" s="103" t="s">
        <v>33604</v>
      </c>
      <c r="E3" s="106"/>
      <c r="F3" s="107"/>
      <c r="G3" s="77">
        <f ca="1">IFERROR(NOW()-F3,"-")</f>
        <v>45956.585908333334</v>
      </c>
      <c r="H3" s="107">
        <v>45956.578888888886</v>
      </c>
      <c r="I3" s="103" t="str">
        <f>IFERROR(VLOOKUP(D3,DB!A:F,6,0),"")</f>
        <v>SCECO</v>
      </c>
      <c r="J3" s="102" t="str">
        <f>IFERROR(VLOOKUP(D3,DB!A:G,7,0),"")</f>
        <v>Dead</v>
      </c>
      <c r="K3" s="108"/>
      <c r="L3" s="109" t="str">
        <f>IFERROR(VLOOKUP(D3,DB!A:I,9,0),"")</f>
        <v>Latis</v>
      </c>
    </row>
    <row r="4" spans="1:16383" ht="31.5" customHeight="1">
      <c r="A4" s="104"/>
      <c r="B4" s="103" t="str">
        <f>IFERROR(VLOOKUP(D4,DB!A:K,11,0),"")</f>
        <v/>
      </c>
      <c r="C4" s="105"/>
      <c r="D4" s="103"/>
      <c r="E4" s="106"/>
      <c r="F4" s="107"/>
      <c r="G4" s="77">
        <f ca="1">IFERROR(NOW()-F4,"-")</f>
        <v>45956.585908333334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45956.585908333334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45956.585908333334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45956.585908333334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45956.585908333334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45956.585908333334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45956.585908333334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45956.585908333334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45956.585908333334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45956.585908333334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45956.585908333334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45956.585908333334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45956.585908333334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45956.585908333334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45956.585908333334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45956.585908333334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45956.585908333334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45956.585908333334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45956.585908333334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45956.585908333334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45956.585908333334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45956.585908333334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45956.585908333334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45956.585908333334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45956.585908333334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45956.585908333334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45956.585908333334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45956.585908333334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45956.585908333334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45956.585908333334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45956.585908333334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45956.585908333334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45956.585908333334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45956.585908333334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45956.585908333334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45956.585908333334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45956.585908333334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45956.585908333334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45956.585908333334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45956.585908333334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45956.585908333334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45956.585908333334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45956.585908333334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45956.585908333334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45956.585908333334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45956.585908333334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45956.585908333334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45956.585908333334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45956.585908333334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45956.585908333334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45956.585908333334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45956.585908333334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45956.585908333334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45956.585908333334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45956.585908333334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45956.585908333334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45956.585908333334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45956.585908333334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45956.585908333334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45956.585908333334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45956.585908333334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45956.585908333334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45956.585908333334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45956.585908333334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45956.585908333334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45956.585908333334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45956.585908333334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45956.585908333334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45956.585908333334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45956.585908333334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45956.585908333334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45956.585908333334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45956.585908333334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45956.585908333334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45956.585908333334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45956.585908333334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45956.585908333334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45956.585908333334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45956.585908333334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45956.585908333334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45956.585908333334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45956.585908333334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45956.585908333334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45956.585908333334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45956.585908333334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45956.585908333334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45956.585908333334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45956.585908333334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45956.585908333334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45956.585908333334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45956.585908333334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45956.585908333334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45956.585908333334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45956.585908333334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45956.585908333334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45956.585908333334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45956.585908333334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45956.585908333334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45956.585908333334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45956.585908333334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45956.585908333334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45956.585908333334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45956.585908333334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45956.585908333334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45956.585908333334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45956.585908333334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45956.585908333334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45956.585908333334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45956.585908333334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45956.585908333334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45956.585908333334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45956.585908333334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45956.585908333334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45956.585908333334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45956.585908333334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45956.585908333334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45956.585908333334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45956.585908333334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45956.585908333334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45956.585908333334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45956.585908333334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45956.585908333334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45956.585908333334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45956.585908333334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45956.585908333334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45956.585908333334</v>
      </c>
      <c r="H129" s="107"/>
      <c r="I129" s="103" t="str">
        <f>IFERROR(VLOOKUP(D129,DB!A:F,6,0),"")</f>
        <v/>
      </c>
      <c r="J129" s="102" t="str">
        <f>IFERROR(VLOOKUP(D129,DB!A:G,7,0),"")</f>
        <v/>
      </c>
      <c r="K129" s="108"/>
      <c r="L129" s="109" t="str">
        <f>IFERROR(VLOOKUP(D129,DB!A:I,9,0),"")</f>
        <v/>
      </c>
    </row>
  </sheetData>
  <dataValidations count="2">
    <dataValidation allowBlank="1" showInputMessage="1" showErrorMessage="1" sqref="E1" xr:uid="{380493DB-286A-4683-AF55-C78F04945A49}"/>
    <dataValidation type="list" allowBlank="1" showInputMessage="1" showErrorMessage="1" sqref="E2:E1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2025-10-26T11:04:33Z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