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48" documentId="13_ncr:1_{F6CB121F-512D-4AA6-A0C1-0FB36C537598}" xr6:coauthVersionLast="47" xr6:coauthVersionMax="47" xr10:uidLastSave="{39579136-3AE7-403D-BCD6-6982F881413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G2" i="6"/>
  <c r="G3" i="6"/>
  <c r="G4" i="6"/>
  <c r="G5" i="6"/>
  <c r="G6" i="6"/>
  <c r="G7" i="6"/>
  <c r="G8" i="6"/>
  <c r="G9" i="6"/>
  <c r="G10" i="6"/>
  <c r="G11" i="6"/>
  <c r="I2" i="6"/>
  <c r="I3" i="6"/>
  <c r="I4" i="6"/>
  <c r="I5" i="6"/>
  <c r="I6" i="6"/>
  <c r="I7" i="6"/>
  <c r="I8" i="6"/>
  <c r="I9" i="6"/>
  <c r="I10" i="6"/>
  <c r="I11" i="6"/>
  <c r="J2" i="6"/>
  <c r="J3" i="6"/>
  <c r="J4" i="6"/>
  <c r="J5" i="6"/>
  <c r="J6" i="6"/>
  <c r="J7" i="6"/>
  <c r="J8" i="6"/>
  <c r="J9" i="6"/>
  <c r="J10" i="6"/>
  <c r="J11" i="6"/>
  <c r="L2" i="6"/>
  <c r="L3" i="6"/>
  <c r="L4" i="6"/>
  <c r="L5" i="6"/>
  <c r="L6" i="6"/>
  <c r="L7" i="6"/>
  <c r="L8" i="6"/>
  <c r="L9" i="6"/>
  <c r="L10" i="6"/>
  <c r="L1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<sst xmlns="http://schemas.openxmlformats.org/spreadsheetml/2006/main" count="180282" uniqueCount="39126">
  <si>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</si>
  <si>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</si>
  <si>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</si>
  <si>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</si>
  <si>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</si>
  <si>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</si>
  <si>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</si>
  <si>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</si>
  <si>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</si>
  <si>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</si>
  <si>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</si>
  <si>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</si>
  <si>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</si>
  <si>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</si>
  <si>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</si>
  <si>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</si>
  <si>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</si>
  <si>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</si>
  <si>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</si>
  <si>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</si>
  <si>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</si>
  <si>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</si>
  <si>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</si>
  <si>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</si>
  <si>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</si>
  <si>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</si>
  <si>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</si>
  <si>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</si>
  <si>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</si>
  <si>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</si>
  <si>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</si>
  <si>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</si>
  <si>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</si>
  <si>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</si>
  <si>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</si>
  <si>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</si>
  <si>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</si>
  <si>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</si>
  <si>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</si>
  <si>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</si>
  <si>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</si>
  <si>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</si>
  <si>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</si>
  <si>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</si>
  <si>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</si>
  <si>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</si>
  <si>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</si>
  <si>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</si>
  <si>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</si>
  <si>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</si>
  <si>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</si>
  <si>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</si>
  <si>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</si>
  <si>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</si>
  <si>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</si>
  <si>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</si>
  <si>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</si>
  <si>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</si>
  <si>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</si>
  <si>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</si>
  <si>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</si>
  <si>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</si>
  <si>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</si>
  <si>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</si>
  <si>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</si>
  <si>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</si>
  <si>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</si>
  <si>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</si>
  <si>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</si>
  <si>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</si>
  <si>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</si>
  <si>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</si>
  <si>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</si>
  <si>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</si>
  <si>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</si>
  <si>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</si>
  <si>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</si>
  <si>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</si>
  <si>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</si>
  <si>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</si>
  <si>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</si>
  <si>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</si>
  <si>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</si>
  <si>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</si>
  <si>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</si>
  <si>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</si>
  <si>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</si>
  <si>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</si>
  <si>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</si>
  <si>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</si>
  <si>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</si>
  <si>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</si>
  <si>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</si>
  <si>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</si>
  <si>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</si>
  <si>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</si>
  <si>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</si>
  <si>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</si>
  <si>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</si>
  <si>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</si>
  <si>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</si>
  <si>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</si>
  <si>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</si>
  <si>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</si>
  <si>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</si>
  <si>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</si>
  <si>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</si>
  <si>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</si>
  <si>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</si>
  <si>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</si>
  <si>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</si>
  <si>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</si>
  <si>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</si>
  <si>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</si>
  <si>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</si>
  <si>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</si>
  <si>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</si>
  <si>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</si>
  <si>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</si>
  <si>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</si>
  <si>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</si>
  <si>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</si>
  <si>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</si>
  <si>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</si>
  <si>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</si>
  <si>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</si>
  <si>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</si>
  <si>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</si>
  <si>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</si>
  <si>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</si>
  <si>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</si>
  <si>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</si>
  <si>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</si>
  <si>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</si>
  <si>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</si>
  <si>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</si>
  <si>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</si>
  <si>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</si>
  <si>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</si>
  <si>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</si>
  <si>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</si>
  <si>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</si>
  <si>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</si>
  <si>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</si>
  <si>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</si>
  <si>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</si>
  <si>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</si>
  <si>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</si>
  <si>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</si>
  <si>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</si>
  <si>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</si>
  <si>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</si>
  <si>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</si>
  <si>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</si>
  <si>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</si>
  <si>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</si>
  <si>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</si>
  <si>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</si>
  <si>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</si>
  <si>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</si>
  <si>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</si>
  <si>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</si>
  <si>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</si>
  <si>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</si>
  <si>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</si>
  <si>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</si>
  <si>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</si>
  <si>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</si>
  <si>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</si>
  <si>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</si>
  <si>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</si>
  <si>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</si>
  <si>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</si>
  <si>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</si>
  <si>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</si>
  <si>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</si>
  <si>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</si>
  <si>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</si>
  <si>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</si>
  <si>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</si>
  <si>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</si>
  <si>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</si>
  <si>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</si>
  <si>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</si>
  <si>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</si>
  <si>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</si>
  <si>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</si>
  <si>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</si>
  <si>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</si>
  <si>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</si>
  <si>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</si>
  <si>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</si>
  <si>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</si>
  <si>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</si>
  <si>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</si>
  <si>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</si>
  <si>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</si>
  <si>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</si>
  <si>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</si>
  <si>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</si>
  <si>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</si>
  <si>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</si>
  <si>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</si>
  <si>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</si>
  <si>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</si>
  <si>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</si>
  <si>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</si>
  <si>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</si>
  <si>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</si>
  <si>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</si>
  <si>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</si>
  <si>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</si>
  <si>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</si>
  <si>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</si>
  <si>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</si>
  <si>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</si>
  <si>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</si>
  <si>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</si>
  <si>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</si>
  <si>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</si>
  <si>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</si>
  <si>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</si>
  <si>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</si>
  <si>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</si>
  <si>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</si>
  <si>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</si>
  <si>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</si>
  <si>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</si>
  <si>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</si>
  <si>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</si>
  <si>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</si>
  <si>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</si>
  <si>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</si>
  <si>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</si>
  <si>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</si>
  <si>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</si>
  <si>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</si>
  <si>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</si>
  <si>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</si>
  <si>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</si>
  <si>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</si>
  <si>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</si>
  <si>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</si>
  <si>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</si>
  <si>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</si>
  <si>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</si>
  <si>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</si>
  <si>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</si>
  <si>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</si>
  <si>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</si>
  <si>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</si>
  <si>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</si>
  <si>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</si>
  <si>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</si>
  <si>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</si>
  <si>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</si>
  <si>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</si>
  <si>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</si>
  <si>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</si>
  <si>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</si>
  <si>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</si>
  <si>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</si>
  <si>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</si>
  <si>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</si>
  <si>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</si>
  <si>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</si>
  <si>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</si>
  <si>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</si>
  <si>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</si>
  <si>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</si>
  <si>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</si>
  <si>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</si>
  <si>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</si>
  <si>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</si>
  <si>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</si>
  <si>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</si>
  <si>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</si>
  <si>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</si>
  <si>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</si>
  <si>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</si>
  <si>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</si>
  <si>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</si>
  <si>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</si>
  <si>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</si>
  <si>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</si>
  <si>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</si>
  <si>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</si>
  <si>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</si>
  <si>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</si>
  <si>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</si>
  <si>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</si>
  <si>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</si>
  <si>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</si>
  <si>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</si>
  <si>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</si>
  <si>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</si>
  <si>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</si>
  <si>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</si>
  <si>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</si>
  <si>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</si>
  <si>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</si>
  <si>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</si>
  <si>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</si>
  <si>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</si>
  <si>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</si>
  <si>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</si>
  <si>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</si>
  <si>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</si>
  <si>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</si>
  <si>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</si>
  <si>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</si>
  <si>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</si>
  <si>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</si>
  <si>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</si>
  <si>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</si>
  <si>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</si>
  <si>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</si>
  <si>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</si>
  <si>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</si>
  <si>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</si>
  <si>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</si>
  <si>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</si>
  <si>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</si>
  <si>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</si>
  <si>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</si>
  <si>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</si>
  <si>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</si>
  <si>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</si>
  <si>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</si>
  <si>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</si>
  <si>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</si>
  <si>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</si>
  <si>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</si>
  <si>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</si>
  <si>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</si>
  <si>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</si>
  <si>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</si>
  <si>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</si>
  <si>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</si>
  <si>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</si>
  <si>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</si>
  <si>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</si>
  <si>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</si>
  <si>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</si>
  <si>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</si>
  <si>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</si>
  <si>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</si>
  <si>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</si>
  <si>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</si>
  <si>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</si>
  <si>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</si>
  <si>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</si>
  <si>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</si>
  <si>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</si>
  <si>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</si>
  <si>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</si>
  <si>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</si>
  <si>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</si>
  <si>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</si>
  <si>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</si>
  <si>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</si>
  <si>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</si>
  <si>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</si>
  <si>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</si>
  <si>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</si>
  <si>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</si>
  <si>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</si>
  <si>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</si>
  <si>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</si>
  <si>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</si>
  <si>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</si>
  <si>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</si>
  <si>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</si>
  <si>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</si>
  <si>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</si>
  <si>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</si>
  <si>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</si>
  <si>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</si>
  <si>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</si>
  <si>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</si>
  <si>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</si>
  <si>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</si>
  <si>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</si>
  <si>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</si>
  <si>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</si>
  <si>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</si>
  <si>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</si>
  <si>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</si>
  <si>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</si>
  <si>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</si>
  <si>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</si>
  <si>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</si>
  <si>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</si>
  <si>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</si>
  <si>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</si>
  <si>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</si>
  <si>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</si>
  <si>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</si>
  <si>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</si>
  <si>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</si>
  <si>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</si>
  <si>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</si>
  <si>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</si>
  <si>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</si>
  <si>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</si>
  <si>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</si>
  <si>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</si>
  <si>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</si>
  <si>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</si>
  <si>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</si>
  <si>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</si>
  <si>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</si>
  <si>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</si>
  <si>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</si>
  <si>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</si>
  <si>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</si>
  <si>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</si>
  <si>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</si>
  <si>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</si>
  <si>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</si>
  <si>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</si>
  <si>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</si>
  <si>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</si>
  <si>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</si>
  <si>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</si>
  <si>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</si>
  <si>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</si>
  <si>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</si>
  <si>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</si>
  <si>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</si>
  <si>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</si>
  <si>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</si>
  <si>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</si>
  <si>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</si>
  <si>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</si>
  <si>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</si>
  <si>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</si>
  <si>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</si>
  <si>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</si>
  <si>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</si>
  <si>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</si>
  <si>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</si>
  <si>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</si>
  <si>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</si>
  <si>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</si>
  <si>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</si>
  <si>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</si>
  <si>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</si>
  <si>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</si>
  <si>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</si>
  <si>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</si>
  <si>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</si>
  <si>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</si>
  <si>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</si>
  <si>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</si>
  <si>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</si>
  <si>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</si>
  <si>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</si>
  <si>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</si>
  <si>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</si>
  <si>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</si>
  <si>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</si>
  <si>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</si>
  <si>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</si>
  <si>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</si>
  <si>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</si>
  <si>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</si>
  <si>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</si>
  <si>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</si>
  <si>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</si>
  <si>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</si>
  <si>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</si>
  <si>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</si>
  <si>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</si>
  <si>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</si>
  <si>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</si>
  <si>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</si>
  <si>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</si>
  <si>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</si>
  <si>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</si>
  <si>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</si>
  <si>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</si>
  <si>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</si>
  <si>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</si>
  <si>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</si>
  <si>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</si>
  <si>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</si>
  <si>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</si>
  <si>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</si>
  <si>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</si>
  <si>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</si>
  <si>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</si>
  <si>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</si>
  <si>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</si>
  <si>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</si>
  <si>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</si>
  <si>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</si>
  <si>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</si>
  <si>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</si>
  <si>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</si>
  <si>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</si>
  <si>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</si>
  <si>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</si>
  <si>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</si>
  <si>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</si>
  <si>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</si>
  <si>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</si>
  <si>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</si>
  <si>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</si>
  <si>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</si>
  <si>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</si>
  <si>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</si>
  <si>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</si>
  <si>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</si>
  <si>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</si>
  <si>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</si>
  <si>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</si>
  <si>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</si>
  <si>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</si>
  <si>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</si>
  <si>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</si>
  <si>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</si>
  <si>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</si>
  <si>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</si>
  <si>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</si>
  <si>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</si>
  <si>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</si>
  <si>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</si>
  <si>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</si>
  <si>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</si>
  <si>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</si>
  <si>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</si>
  <si>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</si>
  <si>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</si>
  <si>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</si>
  <si>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</si>
  <si>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</si>
  <si>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</si>
  <si>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</si>
  <si>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</si>
  <si>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</si>
  <si>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</si>
  <si>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</si>
  <si>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</si>
  <si>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</si>
  <si>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</si>
  <si>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</si>
  <si>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</si>
  <si>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</si>
  <si>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</si>
  <si>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</si>
  <si>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</si>
  <si>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</si>
  <si>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</si>
  <si>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</si>
  <si>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</si>
  <si>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</si>
  <si>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</si>
  <si>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</si>
  <si>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</si>
  <si>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</si>
  <si>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</si>
  <si>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</si>
  <si>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</si>
  <si>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</si>
  <si>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</si>
  <si>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</si>
  <si>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</si>
  <si>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</si>
  <si>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</si>
  <si>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</si>
  <si>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</si>
  <si>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</si>
  <si>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</si>
  <si>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</si>
  <si>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</si>
  <si>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</si>
  <si>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</si>
  <si>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</si>
  <si>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</si>
  <si>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</si>
  <si>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</si>
  <si>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</si>
  <si>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</si>
  <si>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</si>
  <si>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</si>
  <si>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</si>
  <si>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</si>
  <si>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</si>
  <si>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</si>
  <si>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</si>
  <si>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</si>
  <si>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</si>
  <si>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</si>
  <si>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</si>
  <si>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</si>
  <si>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</si>
  <si>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</si>
  <si>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</si>
  <si>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</si>
  <si>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</si>
  <si>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</si>
  <si>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</si>
  <si>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</si>
  <si>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</si>
  <si>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</si>
  <si>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</si>
  <si>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</si>
  <si>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</si>
  <si>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</si>
  <si>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</si>
  <si>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</si>
  <si>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</si>
  <si>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</si>
  <si>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</si>
  <si>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</si>
  <si>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</si>
  <si>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</si>
  <si>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</si>
  <si>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</si>
  <si>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</si>
  <si>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</si>
  <si>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</si>
  <si>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</si>
  <si>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</si>
  <si>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</si>
  <si>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</si>
  <si>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</si>
  <si>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</si>
  <si>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</si>
  <si>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</si>
  <si>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</si>
  <si>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</si>
  <si>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</si>
  <si>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</si>
  <si>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</si>
  <si>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</si>
  <si>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</si>
  <si>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</si>
  <si>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</si>
  <si>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</si>
  <si>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</si>
  <si>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</si>
  <si>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</si>
  <si>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</si>
  <si>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</si>
  <si>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</si>
  <si>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</si>
  <si>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</si>
  <si>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</si>
  <si>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</si>
  <si>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</si>
  <si>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</si>
  <si>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</si>
  <si>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</si>
  <si>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</si>
  <si>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</si>
  <si>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</si>
  <si>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</si>
  <si>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</si>
  <si>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</si>
  <si>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</si>
  <si>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</si>
  <si>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</si>
  <si>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</si>
  <si>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</si>
  <si>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</si>
  <si>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</si>
  <si>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</si>
  <si>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</si>
  <si>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</si>
  <si>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</si>
  <si>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</si>
  <si>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</si>
  <si>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</si>
  <si>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</si>
  <si>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</si>
  <si>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</si>
  <si>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</si>
  <si>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</si>
  <si>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</si>
  <si>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</si>
  <si>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</si>
  <si>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</si>
  <si>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</si>
  <si>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</si>
  <si>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</si>
  <si>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</si>
  <si>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</si>
  <si>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</si>
  <si>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</si>
  <si>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</si>
  <si>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</si>
  <si>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</si>
  <si>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</si>
  <si>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</si>
  <si>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</si>
  <si>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</si>
  <si>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</si>
  <si>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</si>
  <si>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</si>
  <si>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</si>
  <si>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</si>
  <si>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</si>
  <si>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</si>
  <si>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</si>
  <si>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</si>
  <si>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</si>
  <si>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</si>
  <si>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</si>
  <si>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</si>
  <si>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</si>
  <si>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</si>
  <si>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</si>
  <si>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</si>
  <si>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</si>
  <si>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</si>
  <si>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</si>
  <si>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</si>
  <si>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</si>
  <si>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</si>
  <si>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</si>
  <si>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</si>
  <si>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</si>
  <si>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</si>
  <si>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</si>
  <si>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</si>
  <si>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</si>
  <si>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</si>
  <si>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</si>
  <si>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</si>
  <si>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</si>
  <si>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</si>
  <si>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</si>
  <si>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</si>
  <si>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</si>
  <si>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</si>
  <si>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</si>
  <si>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</si>
  <si>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</si>
  <si>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</si>
  <si>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</si>
  <si>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</si>
  <si>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</si>
  <si>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</si>
  <si>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</si>
  <si>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</si>
  <si>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</si>
  <si>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</si>
  <si>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</si>
  <si>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</si>
  <si>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</si>
  <si>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</si>
  <si>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</si>
  <si>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</si>
  <si>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</si>
  <si>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</si>
  <si>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</si>
  <si>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</si>
  <si>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</si>
  <si>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</si>
  <si>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</si>
  <si>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</si>
  <si>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</si>
  <si>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</si>
  <si>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</si>
  <si>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</si>
  <si>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</si>
  <si>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</si>
  <si>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</si>
  <si>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</si>
  <si>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</si>
  <si>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</si>
  <si>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</si>
  <si>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</si>
  <si>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</si>
  <si>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</si>
  <si>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</si>
  <si>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</si>
  <si>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</si>
  <si>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</si>
  <si>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</si>
  <si>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</si>
  <si>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</si>
  <si>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</si>
  <si>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</si>
  <si>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</si>
  <si>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</si>
  <si>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</si>
  <si>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</si>
  <si>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</si>
  <si>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</si>
  <si>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</si>
  <si>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</si>
  <si>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</si>
  <si>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</si>
  <si>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</si>
  <si>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</si>
  <si>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</si>
  <si>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</si>
  <si>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</si>
  <si>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</si>
  <si>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</si>
  <si>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</si>
  <si>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</si>
  <si>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</si>
  <si>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</si>
  <si>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</si>
  <si>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</si>
  <si>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</si>
  <si>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</si>
  <si>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</si>
  <si>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</si>
  <si>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</si>
  <si>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</si>
  <si>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</si>
  <si>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</si>
  <si>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</si>
  <si>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</si>
  <si>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</si>
  <si>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</si>
  <si>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</si>
  <si>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</si>
  <si>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</si>
  <si>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</si>
  <si>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</si>
  <si>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</si>
  <si>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</si>
  <si>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</si>
  <si>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</si>
  <si>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</si>
  <si>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</si>
  <si>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</si>
  <si>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</si>
  <si>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</si>
  <si>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</si>
  <si>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</si>
  <si>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</si>
  <si>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</si>
  <si>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</si>
  <si>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</si>
  <si>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</si>
  <si>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</si>
  <si>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</si>
  <si>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</si>
  <si>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</si>
  <si>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</si>
  <si>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</si>
  <si>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</si>
  <si>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</si>
  <si>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</si>
  <si>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</si>
  <si>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</si>
  <si>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</si>
  <si>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</si>
  <si>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</si>
  <si>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</si>
  <si>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</si>
  <si>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</si>
  <si>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</si>
  <si>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</si>
  <si>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</si>
  <si>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</si>
  <si>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</si>
  <si>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</si>
  <si>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</si>
  <si>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</si>
  <si>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</si>
  <si>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</si>
  <si>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</si>
  <si>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</si>
  <si>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</si>
  <si>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</si>
  <si>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</si>
  <si>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</si>
  <si>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</si>
  <si>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</si>
  <si>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</si>
  <si>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</si>
  <si>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</si>
  <si>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</si>
  <si>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</si>
  <si>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</si>
  <si>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</si>
  <si>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</si>
  <si>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</si>
  <si>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</si>
  <si>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</si>
  <si>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</si>
  <si>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</si>
  <si>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</si>
  <si>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</si>
  <si>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</si>
  <si>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</si>
  <si>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</si>
  <si>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</si>
  <si>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</si>
  <si>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</si>
  <si>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</si>
  <si>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</si>
  <si>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</si>
  <si>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</si>
  <si>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</si>
  <si>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</si>
  <si>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</si>
  <si>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</si>
  <si>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</si>
  <si>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</si>
  <si>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</si>
  <si>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</si>
  <si>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</si>
  <si>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</si>
  <si>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</si>
  <si>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</si>
  <si>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</si>
  <si>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</si>
  <si>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</si>
  <si>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</si>
  <si>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</si>
  <si>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</si>
  <si>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</si>
  <si>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</si>
  <si>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</si>
  <si>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</si>
  <si>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</si>
  <si>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</si>
  <si>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</si>
  <si>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</si>
  <si>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</si>
  <si>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</si>
  <si>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</si>
  <si>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</si>
  <si>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</si>
  <si>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</si>
  <si>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</si>
  <si>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</si>
  <si>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</si>
  <si>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</si>
  <si>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</si>
  <si>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</si>
  <si>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</si>
  <si>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</si>
  <si>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</si>
  <si>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</si>
  <si>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</si>
  <si>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</si>
  <si>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</si>
  <si>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</si>
  <si>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</si>
  <si>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</si>
  <si>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</si>
  <si>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</si>
  <si>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</si>
  <si>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</si>
  <si>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</si>
  <si>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</si>
  <si>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</si>
  <si>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</si>
  <si>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</si>
  <si>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</si>
  <si>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</si>
  <si>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</si>
  <si>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</si>
  <si>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</si>
  <si>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</si>
  <si>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</si>
  <si>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</si>
  <si>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</si>
  <si>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</si>
  <si>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</si>
  <si>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</si>
  <si>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</si>
  <si>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</si>
  <si>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</si>
  <si>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</si>
  <si>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</si>
  <si>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</si>
  <si>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</si>
  <si>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</si>
  <si>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</si>
  <si>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</si>
  <si>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</si>
  <si>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</si>
  <si>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</si>
  <si>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</si>
  <si>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</si>
  <si>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</si>
  <si>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</si>
  <si>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</si>
  <si>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</si>
  <si>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</si>
  <si>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</si>
  <si>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</si>
  <si>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</si>
  <si>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</si>
  <si>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</si>
  <si>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</si>
  <si>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</si>
  <si>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</si>
  <si>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</si>
  <si>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</si>
  <si>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</si>
  <si>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</si>
  <si>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</si>
  <si>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</si>
  <si>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</si>
  <si>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</si>
  <si>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</si>
  <si>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</si>
  <si>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</si>
  <si>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</si>
  <si>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</si>
  <si>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</si>
  <si>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</si>
  <si>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</si>
  <si>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</si>
  <si>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</si>
  <si>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</si>
  <si>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</si>
  <si>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</si>
  <si>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</si>
  <si>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</si>
  <si>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</si>
  <si>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</si>
  <si>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</si>
  <si>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</si>
  <si>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</si>
  <si>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</si>
  <si>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</si>
  <si>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</si>
  <si>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</si>
  <si>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</si>
  <si>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</si>
  <si>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</si>
  <si>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</si>
  <si>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</si>
  <si>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</si>
  <si>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</si>
  <si>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</si>
  <si>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</si>
  <si>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</si>
  <si>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</si>
  <si>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</si>
  <si>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</si>
  <si>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</si>
  <si>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</si>
  <si>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</si>
  <si>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</si>
  <si>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</si>
  <si>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</si>
  <si>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</si>
  <si>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</si>
  <si>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</si>
  <si>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</si>
  <si>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</si>
  <si>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</si>
  <si>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</si>
  <si>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</si>
  <si>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</si>
  <si>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</si>
  <si>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</si>
  <si>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</si>
  <si>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</si>
  <si>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</si>
  <si>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</si>
  <si>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</si>
  <si>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</si>
  <si>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</si>
  <si>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</si>
  <si>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</si>
  <si>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</si>
  <si>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</si>
  <si>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</si>
  <si>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</si>
  <si>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</si>
  <si>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</si>
  <si>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</si>
  <si>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</si>
  <si>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</si>
  <si>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</si>
  <si>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</si>
  <si>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</si>
  <si>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</si>
  <si>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</si>
  <si>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</si>
  <si>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</si>
  <si>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</si>
  <si>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</si>
  <si>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</si>
  <si>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</si>
  <si>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</si>
  <si>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</si>
  <si>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</si>
  <si>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</si>
  <si>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</si>
  <si>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</si>
  <si>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</si>
  <si>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</si>
  <si>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</si>
  <si>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</si>
  <si>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</si>
  <si>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</si>
  <si>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</si>
  <si>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</si>
  <si>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</si>
  <si>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</si>
  <si>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</si>
  <si>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</si>
  <si>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</si>
  <si>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</si>
  <si>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</si>
  <si>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</si>
  <si>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</si>
  <si>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</si>
  <si>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</si>
  <si>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</si>
  <si>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</si>
  <si>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</si>
  <si>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</si>
  <si>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</si>
  <si>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</si>
  <si>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</si>
  <si>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</si>
  <si>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</si>
  <si>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</si>
  <si>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</si>
  <si>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</si>
  <si>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</si>
  <si>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</si>
  <si>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</si>
  <si>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</si>
  <si>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</si>
  <si>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</si>
  <si>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</si>
  <si>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</si>
  <si>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</si>
  <si>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</si>
  <si>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</si>
  <si>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</si>
  <si>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</si>
  <si>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</si>
  <si>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</si>
  <si>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</si>
  <si>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</si>
  <si>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</si>
  <si>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</si>
  <si>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</si>
  <si>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</si>
  <si>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</si>
  <si>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</si>
  <si>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</si>
  <si>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</si>
  <si>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</si>
  <si>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</si>
  <si>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</si>
  <si>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</si>
  <si>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</si>
  <si>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</si>
  <si>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</si>
  <si>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</si>
  <si>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</si>
  <si>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</si>
  <si>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</si>
  <si>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</si>
  <si>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</si>
  <si>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</si>
  <si>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</si>
  <si>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</si>
  <si>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</si>
  <si>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</si>
  <si>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</si>
  <si>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</si>
  <si>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</si>
  <si>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</si>
  <si>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</si>
  <si>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</si>
  <si>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</si>
  <si>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</si>
  <si>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</si>
  <si>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</si>
  <si>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</si>
  <si>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</si>
  <si>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</si>
  <si>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</si>
  <si>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</si>
  <si>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</si>
  <si>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</si>
  <si>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</si>
  <si>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</si>
  <si>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</si>
  <si>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</si>
  <si>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</si>
  <si>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</si>
  <si>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</si>
  <si>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</si>
  <si>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</si>
  <si>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</si>
  <si>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</si>
  <si>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</si>
  <si>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</si>
  <si>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</si>
  <si>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</si>
  <si>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</si>
  <si>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</si>
  <si>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</si>
  <si>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</si>
  <si>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</si>
  <si>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</si>
  <si>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</si>
  <si>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</si>
  <si>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</si>
  <si>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</si>
  <si>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</si>
  <si>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</si>
  <si>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</si>
  <si>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</si>
  <si>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</si>
  <si>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</si>
  <si>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</si>
  <si>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</si>
  <si>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</si>
  <si>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</si>
  <si>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</si>
  <si>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</si>
  <si>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</si>
  <si>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</si>
  <si>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</si>
  <si>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</si>
  <si>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</si>
  <si>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</si>
  <si>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</si>
  <si>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</si>
  <si>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</si>
  <si>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</si>
  <si>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</si>
  <si>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</si>
  <si>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</si>
  <si>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</si>
  <si>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</si>
  <si>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</si>
  <si>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</si>
  <si>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</si>
  <si>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</si>
  <si>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</si>
  <si>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</si>
  <si>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</si>
  <si>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</si>
  <si>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</si>
  <si>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</si>
  <si>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</si>
  <si>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</si>
  <si>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</si>
  <si>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</si>
  <si>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</si>
  <si>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</si>
  <si>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</si>
  <si>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</si>
  <si>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</si>
  <si>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</si>
  <si>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</si>
  <si>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</si>
  <si>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</si>
  <si>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</si>
  <si>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</si>
  <si>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</si>
  <si>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</si>
  <si>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</si>
  <si>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</si>
  <si>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</si>
  <si>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</si>
  <si>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</si>
  <si>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</si>
  <si>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</si>
  <si>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</si>
  <si>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</si>
  <si>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</si>
  <si>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</si>
  <si>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</si>
  <si>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</si>
  <si>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</si>
  <si>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</si>
  <si>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</si>
  <si>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</si>
  <si>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</si>
  <si>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</si>
  <si>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</si>
  <si>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</si>
  <si>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</si>
  <si>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</si>
  <si>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</si>
  <si>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</si>
  <si>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</si>
  <si>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</si>
  <si>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</si>
  <si>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</si>
  <si>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</si>
  <si>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</si>
  <si>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</si>
  <si>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</si>
  <si>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</si>
  <si>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</si>
  <si>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</si>
  <si>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</si>
  <si>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</si>
  <si>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</si>
  <si>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</si>
  <si>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</si>
  <si>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</si>
  <si>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</si>
  <si>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</si>
  <si>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</si>
  <si>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</si>
  <si>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</si>
  <si>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</si>
  <si>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</si>
  <si>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</si>
  <si>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</si>
  <si>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</si>
  <si>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</si>
  <si>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</si>
  <si>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</si>
  <si>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</si>
  <si>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</si>
  <si>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</si>
  <si>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</si>
  <si>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</si>
  <si>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</si>
  <si>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</si>
  <si>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</si>
  <si>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</si>
  <si>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</si>
  <si>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</si>
  <si>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</si>
  <si>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</si>
  <si>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</si>
  <si>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</si>
  <si>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</si>
  <si>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</si>
  <si>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</si>
  <si>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</si>
  <si>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</si>
  <si>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</si>
  <si>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</si>
  <si>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</si>
  <si>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</si>
  <si>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</si>
  <si>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</si>
  <si>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</si>
  <si>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</si>
  <si>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</si>
  <si>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</si>
  <si>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</si>
  <si>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</si>
  <si>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</si>
  <si>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</si>
  <si>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</si>
  <si>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</si>
  <si>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</si>
  <si>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</si>
  <si>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</si>
  <si>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</si>
  <si>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</si>
  <si>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</si>
  <si>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</si>
  <si>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</si>
  <si>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</si>
  <si>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</si>
  <si>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</si>
  <si>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</si>
  <si>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</si>
  <si>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</si>
  <si>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</si>
  <si>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</si>
  <si>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</si>
  <si>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</si>
  <si>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</si>
  <si>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</si>
  <si>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</si>
  <si>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</si>
  <si>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</si>
  <si>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</si>
  <si>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</si>
  <si>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</si>
  <si>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</si>
  <si>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</si>
  <si>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</si>
  <si>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</si>
  <si>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</si>
  <si>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</si>
  <si>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</si>
  <si>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</si>
  <si>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</si>
  <si>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</si>
  <si>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</si>
  <si>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</si>
  <si>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</si>
  <si>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</si>
  <si>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</si>
  <si>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</si>
  <si>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</si>
  <si>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</si>
  <si>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</si>
  <si>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</si>
  <si>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</si>
  <si>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</si>
  <si>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</si>
  <si>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</si>
  <si>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</si>
  <si>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</si>
  <si>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</si>
  <si>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</si>
  <si>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</si>
  <si>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</si>
  <si>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</si>
  <si>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</si>
  <si>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</si>
  <si>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</si>
  <si>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</si>
  <si>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</si>
  <si>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</si>
  <si>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</si>
  <si>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</si>
  <si>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</si>
  <si>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</si>
  <si>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</si>
  <si>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</si>
  <si>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</si>
  <si>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</si>
  <si>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</si>
  <si>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</si>
  <si>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</si>
  <si>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</si>
  <si>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</si>
  <si>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</si>
  <si>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</si>
  <si>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</si>
  <si>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</si>
  <si>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</si>
  <si>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</si>
  <si>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</si>
  <si>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</si>
  <si>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</si>
  <si>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</si>
  <si>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</si>
  <si>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</si>
  <si>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</si>
  <si>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</si>
  <si>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</si>
  <si>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</si>
  <si>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</si>
  <si>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</si>
  <si>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</si>
  <si>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</si>
  <si>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</si>
  <si>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</si>
  <si>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</si>
  <si>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</si>
  <si>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</si>
  <si>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</si>
  <si>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</si>
  <si>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</si>
  <si>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</si>
  <si>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</si>
  <si>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</si>
  <si>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</si>
  <si>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</si>
  <si>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</si>
  <si>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</si>
  <si>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</si>
  <si>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</si>
  <si>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</si>
  <si>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</si>
  <si>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</si>
  <si>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</si>
  <si>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</si>
  <si>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</si>
  <si>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</si>
  <si>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</si>
  <si>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</si>
  <si>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</si>
  <si>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</si>
  <si>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</si>
  <si>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</si>
  <si>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</si>
  <si>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</si>
  <si>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</si>
  <si>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</si>
  <si>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</si>
  <si>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</si>
  <si>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</si>
  <si>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</si>
  <si>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</si>
  <si>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</si>
  <si>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</si>
  <si>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</si>
  <si>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</si>
  <si>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</si>
  <si>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</si>
  <si>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</si>
  <si>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</si>
  <si>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</si>
  <si>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</si>
  <si>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</si>
  <si>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</si>
  <si>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</si>
  <si>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</si>
  <si>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</si>
  <si>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</si>
  <si>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</si>
  <si>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</si>
  <si>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</si>
  <si>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</si>
  <si>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</si>
  <si>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</si>
  <si>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</si>
  <si>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</si>
  <si>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</si>
  <si>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</si>
  <si>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</si>
  <si>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</si>
  <si>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</si>
  <si>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</si>
  <si>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</si>
  <si>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</si>
  <si>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</si>
  <si>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</si>
  <si>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</si>
  <si>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</si>
  <si>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</si>
  <si>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</si>
  <si>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</si>
  <si>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</si>
  <si>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</si>
  <si>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</si>
  <si>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</si>
  <si>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</si>
  <si>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</si>
  <si>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</si>
  <si>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</si>
  <si>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</si>
  <si>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</si>
  <si>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</si>
  <si>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</si>
  <si>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</si>
  <si>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</si>
  <si>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</si>
  <si>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</si>
  <si>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</si>
  <si>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</si>
  <si>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</si>
  <si>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</si>
  <si>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</si>
  <si>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</si>
  <si>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</si>
  <si>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</si>
  <si>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</si>
  <si>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</si>
  <si>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</si>
  <si>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</si>
  <si>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</si>
  <si>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</si>
  <si>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</si>
  <si>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</si>
  <si>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</si>
  <si>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</si>
  <si>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</si>
  <si>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</si>
  <si>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</si>
  <si>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</si>
  <si>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</si>
  <si>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</si>
  <si>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</si>
  <si>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</si>
  <si>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</si>
  <si>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</si>
  <si>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</si>
  <si>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</si>
  <si>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</si>
  <si>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</si>
  <si>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</si>
  <si>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</si>
  <si>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</si>
  <si>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</si>
  <si>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</si>
  <si>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</si>
  <si>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</si>
  <si>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</si>
  <si>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</si>
  <si>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</si>
  <si>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</si>
  <si>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</si>
  <si>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</si>
  <si>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</si>
  <si>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</si>
  <si>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</si>
  <si>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</si>
  <si>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</si>
  <si>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</si>
  <si>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</si>
  <si>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</si>
  <si>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</si>
  <si>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</si>
  <si>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</si>
  <si>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</si>
  <si>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</si>
  <si>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</si>
  <si>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</si>
  <si>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</si>
  <si>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</si>
  <si>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</si>
  <si>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</si>
  <si>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</si>
  <si>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</si>
  <si>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</si>
  <si>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</si>
  <si>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</si>
  <si>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</si>
  <si>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</si>
  <si>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</si>
  <si>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</si>
  <si>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</si>
  <si>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</si>
  <si>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</si>
  <si>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</si>
  <si>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</si>
  <si>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</si>
  <si>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</si>
  <si>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</si>
  <si>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</si>
  <si>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</si>
  <si>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</si>
  <si>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</si>
  <si>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</si>
  <si>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</si>
  <si>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</si>
  <si>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</si>
  <si>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</si>
  <si>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</si>
  <si>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</si>
  <si>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</si>
  <si>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</si>
  <si>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</si>
  <si>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</si>
  <si>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</si>
  <si>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</si>
  <si>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</si>
  <si>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</si>
  <si>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</si>
  <si>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</si>
  <si>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</si>
  <si>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</si>
  <si>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</si>
  <si>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</si>
  <si>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</si>
  <si>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</si>
  <si>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</si>
  <si>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</si>
  <si>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</si>
  <si>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</si>
  <si>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</si>
  <si>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</si>
  <si>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</si>
  <si>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</si>
  <si>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</si>
  <si>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</si>
  <si>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</si>
  <si>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</si>
  <si>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</si>
  <si>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</si>
  <si>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</si>
  <si>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</si>
  <si>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</si>
  <si>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</si>
  <si>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</si>
  <si>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</si>
  <si>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</si>
  <si>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</si>
  <si>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</si>
  <si>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</si>
  <si>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</si>
  <si>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</si>
  <si>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</si>
  <si>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</si>
  <si>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</si>
  <si>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</si>
  <si>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</si>
  <si>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</si>
  <si>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</si>
  <si>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</si>
  <si>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</si>
  <si>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</si>
  <si>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</si>
  <si>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</si>
  <si>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</si>
  <si>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</si>
  <si>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</si>
  <si>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</si>
  <si>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</si>
  <si>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</si>
  <si>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</si>
  <si>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</si>
  <si>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</si>
  <si>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</si>
  <si>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</si>
  <si>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</si>
  <si>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</si>
  <si>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</si>
  <si>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</si>
  <si>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</si>
  <si>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</si>
  <si>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</si>
  <si>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</si>
  <si>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</si>
  <si>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</si>
  <si>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</si>
  <si>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</si>
  <si>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</si>
  <si>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</si>
  <si>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</si>
  <si>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</si>
  <si>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</si>
  <si>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</si>
  <si>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</si>
  <si>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</si>
  <si>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</si>
  <si>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</si>
  <si>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</si>
  <si>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</si>
  <si>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</si>
  <si>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</si>
  <si>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</si>
  <si>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</si>
  <si>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</si>
  <si>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</si>
  <si>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</si>
  <si>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</si>
  <si>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</si>
  <si>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</si>
  <si>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</si>
  <si>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</si>
  <si>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</si>
  <si>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</si>
  <si>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</si>
  <si>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</si>
  <si>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</si>
  <si>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</si>
  <si>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</si>
  <si>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</si>
  <si>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</si>
  <si>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</si>
  <si>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</si>
  <si>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</si>
  <si>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</si>
  <si>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</si>
  <si>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</si>
  <si>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</si>
  <si>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</si>
  <si>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</si>
  <si>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</si>
  <si>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</si>
  <si>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</si>
  <si>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</si>
  <si>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</si>
  <si>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</si>
  <si>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</si>
  <si>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</si>
  <si>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</si>
  <si>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</si>
  <si>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</si>
  <si>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</si>
  <si>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</si>
  <si>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</si>
  <si>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</si>
  <si>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</si>
  <si>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</si>
  <si>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</si>
  <si>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</si>
  <si>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</si>
  <si>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</si>
  <si>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</si>
  <si>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</si>
  <si>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</si>
  <si>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</si>
  <si>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</si>
  <si>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</si>
  <si>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</si>
  <si>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</si>
  <si>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</si>
  <si>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</si>
  <si>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</si>
  <si>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</si>
  <si>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</si>
  <si>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</si>
  <si>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</si>
  <si>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</si>
  <si>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</si>
  <si>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</si>
  <si>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</si>
  <si>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</si>
  <si>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</si>
  <si>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</si>
  <si>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</si>
  <si>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</si>
  <si>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</si>
  <si>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</si>
  <si>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</si>
  <si>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</si>
  <si>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</si>
  <si>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</si>
  <si>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</si>
  <si>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</si>
  <si>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</si>
  <si>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</si>
  <si>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</si>
  <si>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</si>
  <si>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</si>
  <si>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</si>
  <si>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</si>
  <si>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</si>
  <si>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</si>
  <si>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</si>
  <si>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</si>
  <si>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</si>
  <si>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</si>
  <si>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</si>
  <si>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</si>
  <si>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</si>
  <si>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</si>
  <si>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</si>
  <si>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</si>
  <si>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</si>
  <si>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</si>
  <si>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</si>
  <si>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</si>
  <si>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</si>
  <si>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</si>
  <si>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</si>
  <si>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</si>
  <si>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</si>
  <si>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</si>
  <si>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</si>
  <si>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</si>
  <si>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</si>
  <si>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</si>
  <si>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</si>
  <si>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</si>
  <si>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</si>
  <si>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</si>
  <si>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</si>
  <si>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</si>
  <si>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</si>
  <si>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</si>
  <si>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</si>
  <si>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</si>
  <si>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</si>
  <si>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</si>
  <si>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</si>
  <si>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</si>
  <si>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</si>
  <si>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</si>
  <si>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</si>
  <si>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</si>
  <si>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</si>
  <si>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</si>
  <si>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</si>
  <si>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</si>
  <si>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</si>
  <si>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</si>
  <si>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</si>
  <si>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</si>
  <si>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</si>
  <si>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</si>
  <si>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</si>
  <si>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</si>
  <si>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</si>
  <si>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</si>
  <si>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</si>
  <si>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</si>
  <si>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</si>
  <si>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</si>
  <si>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</si>
  <si>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</si>
  <si>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</si>
  <si>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</si>
  <si>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</si>
  <si>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</si>
  <si>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</si>
  <si>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</si>
  <si>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</si>
  <si>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</si>
  <si>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</si>
  <si>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</si>
  <si>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</si>
  <si>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</si>
  <si>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</si>
  <si>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</si>
  <si>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</si>
  <si>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</si>
  <si>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</si>
  <si>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</si>
  <si>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</si>
  <si>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</si>
  <si>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</si>
  <si>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</si>
  <si>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</si>
  <si>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</si>
  <si>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</si>
  <si>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</si>
  <si>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</si>
  <si>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</si>
  <si>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</si>
  <si>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</si>
  <si>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</si>
  <si>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</si>
  <si>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</si>
  <si>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</si>
  <si>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</si>
  <si>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</si>
  <si>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</si>
  <si>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</si>
  <si>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</si>
  <si>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</si>
  <si>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</si>
  <si>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</si>
  <si>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</si>
  <si>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</si>
  <si>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</si>
  <si>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</si>
  <si>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</si>
  <si>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</si>
  <si>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</si>
  <si>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</si>
  <si>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</si>
  <si>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</si>
  <si>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</si>
  <si>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</si>
  <si>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</si>
  <si>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</si>
  <si>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</si>
  <si>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</si>
  <si>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</si>
  <si>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</si>
  <si>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</si>
  <si>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</si>
  <si>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</si>
  <si>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</si>
  <si>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</si>
  <si>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</si>
  <si>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</si>
  <si>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</si>
  <si>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</si>
  <si>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</si>
  <si>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</si>
  <si>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</si>
  <si>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</si>
  <si>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</si>
  <si>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</si>
  <si>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</si>
  <si>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</si>
  <si>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</si>
  <si>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</si>
  <si>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</si>
  <si>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</si>
  <si>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</si>
  <si>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</si>
  <si>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</si>
  <si>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</si>
  <si>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</si>
  <si>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</si>
  <si>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</si>
  <si>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</si>
  <si>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</si>
  <si>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</si>
  <si>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</si>
  <si>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</si>
  <si>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</si>
  <si>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</si>
  <si>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</si>
  <si>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</si>
  <si>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</si>
  <si>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</si>
  <si>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</si>
  <si>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</si>
  <si>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</si>
  <si>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</si>
  <si>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</si>
  <si>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</si>
  <si>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</si>
  <si>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</si>
  <si>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</si>
  <si>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</si>
  <si>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</si>
  <si>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</si>
  <si>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</si>
  <si>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</si>
  <si>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</si>
  <si>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</si>
  <si>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</si>
  <si>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</si>
  <si>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</si>
  <si>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</si>
  <si>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</si>
  <si>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</si>
  <si>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</si>
  <si>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</si>
  <si>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</si>
  <si>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</si>
  <si>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</si>
  <si>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</si>
  <si>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</si>
  <si>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</si>
  <si>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</si>
  <si>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</si>
  <si>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</si>
  <si>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</si>
  <si>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</si>
  <si>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</si>
  <si>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</si>
  <si>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</si>
  <si>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</si>
  <si>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</si>
  <si>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</si>
  <si>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</si>
  <si>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</si>
  <si>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</si>
  <si>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</si>
  <si>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</si>
  <si>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</si>
  <si>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</si>
  <si>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</si>
  <si>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</si>
  <si>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</si>
  <si>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</si>
  <si>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</si>
  <si>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</si>
  <si>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</si>
  <si>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</si>
  <si>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</si>
  <si>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</si>
  <si>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</si>
  <si>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</si>
  <si>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</si>
  <si>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</si>
  <si>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</si>
  <si>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</si>
  <si>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</si>
  <si>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</si>
  <si>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</si>
  <si>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</si>
  <si>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</si>
  <si>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</si>
  <si>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</si>
  <si>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</si>
  <si>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</si>
  <si>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</si>
  <si>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</si>
  <si>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</si>
  <si>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</si>
  <si>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</si>
  <si>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</si>
  <si>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</si>
  <si>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</si>
  <si>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</si>
  <si>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</si>
  <si>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</si>
  <si>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</si>
  <si>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</si>
  <si>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</si>
  <si>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</si>
  <si>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</si>
  <si>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</si>
  <si>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</si>
  <si>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</si>
  <si>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</si>
  <si>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</si>
  <si>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</si>
  <si>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</si>
  <si>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</si>
  <si>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</si>
  <si>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</si>
  <si>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</si>
  <si>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</si>
  <si>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</si>
  <si>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</si>
  <si>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</si>
  <si>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</si>
  <si>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</si>
  <si>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</si>
  <si>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</si>
  <si>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</si>
  <si>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</si>
  <si>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</si>
  <si>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</si>
  <si>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</si>
  <si>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</si>
  <si>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</si>
  <si>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</si>
  <si>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</si>
  <si>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</si>
  <si>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</si>
  <si>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</si>
  <si>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</si>
  <si>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</si>
  <si>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</si>
  <si>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</si>
  <si>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</si>
  <si>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</si>
  <si>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</si>
  <si>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</si>
  <si>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</si>
  <si>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</si>
  <si>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</si>
  <si>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</si>
  <si>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</si>
  <si>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</si>
  <si>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</si>
  <si>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</si>
  <si>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</si>
  <si>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</si>
  <si>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</si>
  <si>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</si>
  <si>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</si>
  <si>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</si>
  <si>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</si>
  <si>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</si>
  <si>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</si>
  <si>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</si>
  <si>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</si>
  <si>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</si>
  <si>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</si>
  <si>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</si>
  <si>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</si>
  <si>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</si>
  <si>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</si>
  <si>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</si>
  <si>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</si>
  <si>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</si>
  <si>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</si>
  <si>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</si>
  <si>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</si>
  <si>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</si>
  <si>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</si>
  <si>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</si>
  <si>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</si>
  <si>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</si>
  <si>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</si>
  <si>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</si>
  <si>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</si>
  <si>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</si>
  <si>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</si>
  <si>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</si>
  <si>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</si>
  <si>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</si>
  <si>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</si>
  <si>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</si>
  <si>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</si>
  <si>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</si>
  <si>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</si>
  <si>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</si>
  <si>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</si>
  <si>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</si>
  <si>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</si>
  <si>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</si>
  <si>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</si>
  <si>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</si>
  <si>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</si>
  <si>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</si>
  <si>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</si>
  <si>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</si>
  <si>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</si>
  <si>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</si>
  <si>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</si>
  <si>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</si>
  <si>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</si>
  <si>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</si>
  <si>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</si>
  <si>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</si>
  <si>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</si>
  <si>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</si>
  <si>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</si>
  <si>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</si>
  <si>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</si>
  <si>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</si>
  <si>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</si>
  <si>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</si>
  <si>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</si>
  <si>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</si>
  <si>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</si>
  <si>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</si>
  <si>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</si>
  <si>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</si>
  <si>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</si>
  <si>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</si>
  <si>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</si>
  <si>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</si>
  <si>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</si>
  <si>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</si>
  <si>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</si>
  <si>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</si>
  <si>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</si>
  <si>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</si>
  <si>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</si>
  <si>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</si>
  <si>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</si>
  <si>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</si>
  <si>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</si>
  <si>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</si>
  <si>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</si>
  <si>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</si>
  <si>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</si>
  <si>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</si>
  <si>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</si>
  <si>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</si>
  <si>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</si>
  <si>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</si>
  <si>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</si>
  <si>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</si>
  <si>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</si>
  <si>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</si>
  <si>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</si>
  <si>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</si>
  <si>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</si>
  <si>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</si>
  <si>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</si>
  <si>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</si>
  <si>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</si>
  <si>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</si>
  <si>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</si>
  <si>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</si>
  <si>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</si>
  <si>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</si>
  <si>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</si>
  <si>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</si>
  <si>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</si>
  <si>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</si>
  <si>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</si>
  <si>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</si>
  <si>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</si>
  <si>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</si>
  <si>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</si>
  <si>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</si>
  <si>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</si>
  <si>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</si>
  <si>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</si>
  <si>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</si>
  <si>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</si>
  <si>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</si>
  <si>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</si>
  <si>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</si>
  <si>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</si>
  <si>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</si>
  <si>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</si>
  <si>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</si>
  <si>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</si>
  <si>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</si>
  <si>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</si>
  <si>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</si>
  <si>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</si>
  <si>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</si>
  <si>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</si>
  <si>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</si>
  <si>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</si>
  <si>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</si>
  <si>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</si>
  <si>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</si>
  <si>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</si>
  <si>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</si>
  <si>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</si>
  <si>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</si>
  <si>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</si>
  <si>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</si>
  <si>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</si>
  <si>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</si>
  <si>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</si>
  <si>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</si>
  <si>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</si>
  <si>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</si>
  <si>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</si>
  <si>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</si>
  <si>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</si>
  <si>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</si>
  <si>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</si>
  <si>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</si>
  <si>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</si>
  <si>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</si>
  <si>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</si>
  <si>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</si>
  <si>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</si>
  <si>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</si>
  <si>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</si>
  <si>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</si>
  <si>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</si>
  <si>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</si>
  <si>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</si>
  <si>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</si>
  <si>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</si>
  <si>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</si>
  <si>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</si>
  <si>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</si>
  <si>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</si>
  <si>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</si>
  <si>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</si>
  <si>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</si>
  <si>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</si>
  <si>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</si>
  <si>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</si>
  <si>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</si>
  <si>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</si>
  <si>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</si>
  <si>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</si>
  <si>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</si>
  <si>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</si>
  <si>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</si>
  <si>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</si>
  <si>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</si>
  <si>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</si>
  <si>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</si>
  <si>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</si>
  <si>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</si>
  <si>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</si>
  <si>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</si>
  <si>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</si>
  <si>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</si>
  <si>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</si>
  <si>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</si>
  <si>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</si>
  <si>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</si>
  <si>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</si>
  <si>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</si>
  <si>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</si>
  <si>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</si>
  <si>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</si>
  <si>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</si>
  <si>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</si>
  <si>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</si>
  <si>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</si>
  <si>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</si>
  <si>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</si>
  <si>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</si>
  <si>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</si>
  <si>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</si>
  <si>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</si>
  <si>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</si>
  <si>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</si>
  <si>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</si>
  <si>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</si>
  <si>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</si>
  <si>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</si>
  <si>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</si>
  <si>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</si>
  <si>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</si>
  <si>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</si>
  <si>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</si>
  <si>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</si>
  <si>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</si>
  <si>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</si>
  <si>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</si>
  <si>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</si>
  <si>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</si>
  <si>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</si>
  <si>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</si>
  <si>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</si>
  <si>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</si>
  <si>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</si>
  <si>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</si>
  <si>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</si>
  <si>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</si>
  <si>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</si>
  <si>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</si>
  <si>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</si>
  <si>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</si>
  <si>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</si>
  <si>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</si>
  <si>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</si>
  <si>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</si>
  <si>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</si>
  <si>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</si>
  <si>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</si>
  <si>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</si>
  <si>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</si>
  <si>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</si>
  <si>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</si>
  <si>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</si>
  <si>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</si>
  <si>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</si>
  <si>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</si>
  <si>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</si>
  <si>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</si>
  <si>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</si>
  <si>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</si>
  <si>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</si>
  <si>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</si>
  <si>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</si>
  <si>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</si>
  <si>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</si>
  <si>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</si>
  <si>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</si>
  <si>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</si>
  <si>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</si>
  <si>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</si>
  <si>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</si>
  <si>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</si>
  <si>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</si>
  <si>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</si>
  <si>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</si>
  <si>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</si>
  <si>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</si>
  <si>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</si>
  <si>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</si>
  <si>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</si>
  <si>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</si>
  <si>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</si>
  <si>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</si>
  <si>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</si>
  <si>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</si>
  <si>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</si>
  <si>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</si>
  <si>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</si>
  <si>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</si>
  <si>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</si>
  <si>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</si>
  <si>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</si>
  <si>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</si>
  <si>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</si>
  <si>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</si>
  <si>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</si>
  <si>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</si>
  <si>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</si>
  <si>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</si>
  <si>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</si>
  <si>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</si>
  <si>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</si>
  <si>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</si>
  <si>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</si>
  <si>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</si>
  <si>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</si>
  <si>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</si>
  <si>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</si>
  <si>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</si>
  <si>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</si>
  <si>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</si>
  <si>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</si>
  <si>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</si>
  <si>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</si>
  <si>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</si>
  <si>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</si>
  <si>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</si>
  <si>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</si>
  <si>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</si>
  <si>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</si>
  <si>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</si>
  <si>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</si>
  <si>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</si>
  <si>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</si>
  <si>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</si>
  <si>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</si>
  <si>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</si>
  <si>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</si>
  <si>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</si>
  <si>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</si>
  <si>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</si>
  <si>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</si>
  <si>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</si>
  <si>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</si>
  <si>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</si>
  <si>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</si>
  <si>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</si>
  <si>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</si>
  <si>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</si>
  <si>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</si>
  <si>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</si>
  <si>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</si>
  <si>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</si>
  <si>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</si>
  <si>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</si>
  <si>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</si>
  <si>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</si>
  <si>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</si>
  <si>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</si>
  <si>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</si>
  <si>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</si>
  <si>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</si>
  <si>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</si>
  <si>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</si>
  <si>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</si>
  <si>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</si>
  <si>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</si>
  <si>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</si>
  <si>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</si>
  <si>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</si>
  <si>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</si>
  <si>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</si>
  <si>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</si>
  <si>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</si>
  <si>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</si>
  <si>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</si>
  <si>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</si>
  <si>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</si>
  <si>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</si>
  <si>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</si>
  <si>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</si>
  <si>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</si>
  <si>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</si>
  <si>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</si>
  <si>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</si>
  <si>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</si>
  <si>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</si>
  <si>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</si>
  <si>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</si>
  <si>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</si>
  <si>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</si>
  <si>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</si>
  <si>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</si>
  <si>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</si>
  <si>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</si>
  <si>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</si>
  <si>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</si>
  <si>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</si>
  <si>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</si>
  <si>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</si>
  <si>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</si>
  <si>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</si>
  <si>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</si>
  <si>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</si>
  <si>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</si>
  <si>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</si>
  <si>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</si>
  <si>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</si>
  <si>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</si>
  <si>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</si>
  <si>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</si>
  <si>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</si>
  <si>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</si>
  <si>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</si>
  <si>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</si>
  <si>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</si>
  <si>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</si>
  <si>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</si>
  <si>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</si>
  <si>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</si>
  <si>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</si>
  <si>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</si>
  <si>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</si>
  <si>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</si>
  <si>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</si>
  <si>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</si>
  <si>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</si>
  <si>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</si>
  <si>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</si>
  <si>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</si>
  <si>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</si>
  <si>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</si>
  <si>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</si>
  <si>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</si>
  <si>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</si>
  <si>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</si>
  <si>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</si>
  <si>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</si>
  <si>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</si>
  <si>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</si>
  <si>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</si>
  <si>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</si>
  <si>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</si>
  <si>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</si>
  <si>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</si>
  <si>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</si>
  <si>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</si>
  <si>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</si>
  <si>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</si>
  <si>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</si>
  <si>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</si>
  <si>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</si>
  <si>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</si>
  <si>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</si>
  <si>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</si>
  <si>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</si>
  <si>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</si>
  <si>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</si>
  <si>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</si>
  <si>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</si>
  <si>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</si>
  <si>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</si>
  <si>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</si>
  <si>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</si>
  <si>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</si>
  <si>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</si>
  <si>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</si>
  <si>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</si>
  <si>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</si>
  <si>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</si>
  <si>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</si>
  <si>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</si>
  <si>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</si>
  <si>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</si>
  <si>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</si>
  <si>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</si>
  <si>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</si>
  <si>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</si>
  <si>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</si>
  <si>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</si>
  <si>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</si>
  <si>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</si>
  <si>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</si>
  <si>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</si>
  <si>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</si>
  <si>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</si>
  <si>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</si>
  <si>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</si>
  <si>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</si>
  <si>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</si>
  <si>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</si>
  <si>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</si>
  <si>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</si>
  <si>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</si>
  <si>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</si>
  <si>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</si>
  <si>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</si>
  <si>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</si>
  <si>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</si>
  <si>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</si>
  <si>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</si>
  <si>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</si>
  <si>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</si>
  <si>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</si>
  <si>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</si>
  <si>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</si>
  <si>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</si>
  <si>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</si>
  <si>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</si>
  <si>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</si>
  <si>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</si>
  <si>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</si>
  <si>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</si>
  <si>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</si>
  <si>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</si>
  <si>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</si>
  <si>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</si>
  <si>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</si>
  <si>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</si>
  <si>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</si>
  <si>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</si>
  <si>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</si>
  <si>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</si>
  <si>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</si>
  <si>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</si>
  <si>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</si>
  <si>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</si>
  <si>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</si>
  <si>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</si>
  <si>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</si>
  <si>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</si>
  <si>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</si>
  <si>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</si>
  <si>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</si>
  <si>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</si>
  <si>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</si>
  <si>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</si>
  <si>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</si>
  <si>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</si>
  <si>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</si>
  <si>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</si>
  <si>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</si>
  <si>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</si>
  <si>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</si>
  <si>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</si>
  <si>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</si>
  <si>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</si>
  <si>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</si>
  <si>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</si>
  <si>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</si>
  <si>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</si>
  <si>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</si>
  <si>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</si>
  <si>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</si>
  <si>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</si>
  <si>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</si>
  <si>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</si>
  <si>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</si>
  <si>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</si>
  <si>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</si>
  <si>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</si>
  <si>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</si>
  <si>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</si>
  <si>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</si>
  <si>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</si>
  <si>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</si>
  <si>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</si>
  <si>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</si>
  <si>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</si>
  <si>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</si>
  <si>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</si>
  <si>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</si>
  <si>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</si>
  <si>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</si>
  <si>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</si>
  <si>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</si>
  <si>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</si>
  <si>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</si>
  <si>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</si>
  <si>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</si>
  <si>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</si>
  <si>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</si>
  <si>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</si>
  <si>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</si>
  <si>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</si>
  <si>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</si>
  <si>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</si>
  <si>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</si>
  <si>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</si>
  <si>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</si>
  <si>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</si>
  <si>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</si>
  <si>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</si>
  <si>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</si>
  <si>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</si>
  <si>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</si>
  <si>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</si>
  <si>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</si>
  <si>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</si>
  <si>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</si>
  <si>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</si>
  <si>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</si>
  <si>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</si>
  <si>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</si>
  <si>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</si>
  <si>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</si>
  <si>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</si>
  <si>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</si>
  <si>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</si>
  <si>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</si>
  <si>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</si>
  <si>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</si>
  <si>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</si>
  <si>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</si>
  <si>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</si>
  <si>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</si>
  <si>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</si>
  <si>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</si>
  <si>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</si>
  <si>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</si>
  <si>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</si>
  <si>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</si>
  <si>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</si>
  <si>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</si>
  <si>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</si>
  <si>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</si>
  <si>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</si>
  <si>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</si>
  <si>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</si>
  <si>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</si>
  <si>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</si>
  <si>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</si>
  <si>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</si>
  <si>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</si>
  <si>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</si>
  <si>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</si>
  <si>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</si>
  <si>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</si>
  <si>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</si>
  <si>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</si>
  <si>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</si>
  <si>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</si>
  <si>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</si>
  <si>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</si>
  <si>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</si>
  <si>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</si>
  <si>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</si>
  <si>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</si>
  <si>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</si>
  <si>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</si>
  <si>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</si>
  <si>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</si>
  <si>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</si>
  <si>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</si>
  <si>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</si>
  <si>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</si>
  <si>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</si>
  <si>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</si>
  <si>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</si>
  <si>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</si>
  <si>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</si>
  <si>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</si>
  <si>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</si>
  <si>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</si>
  <si>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</si>
  <si>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</si>
  <si>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</si>
  <si>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</si>
  <si>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</si>
  <si>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</si>
  <si>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</si>
  <si>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</si>
  <si>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</si>
  <si>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</si>
  <si>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</si>
  <si>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</si>
  <si>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</si>
  <si>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</si>
  <si>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</si>
  <si>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</si>
  <si>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</si>
  <si>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</si>
  <si>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</si>
  <si>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</si>
  <si>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</si>
  <si>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</si>
  <si>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</si>
  <si>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</si>
  <si>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</si>
  <si>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</si>
  <si>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</si>
  <si>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</si>
  <si>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</si>
  <si>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</si>
  <si>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</si>
  <si>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</si>
  <si>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</si>
  <si>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</si>
  <si>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</si>
  <si>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</si>
  <si>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</si>
  <si>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</si>
  <si>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</si>
  <si>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</si>
  <si>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</si>
  <si>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</si>
  <si>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</si>
  <si>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</si>
  <si>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</si>
  <si>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</si>
  <si>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</si>
  <si>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</si>
  <si>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</si>
  <si>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</si>
  <si>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</si>
  <si>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</si>
  <si>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</si>
  <si>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</si>
  <si>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</si>
  <si>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</si>
  <si>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</si>
  <si>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</si>
  <si>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</si>
  <si>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</si>
  <si>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</si>
  <si>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</si>
  <si>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</si>
  <si>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</si>
  <si>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</si>
  <si>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</si>
  <si>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</si>
  <si>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</si>
  <si>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</si>
  <si>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</si>
  <si>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</si>
  <si>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</si>
  <si>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</si>
  <si>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</si>
  <si>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</si>
  <si>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</si>
  <si>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</si>
  <si>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</si>
  <si>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</si>
  <si>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</si>
  <si>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</si>
  <si>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</si>
  <si>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</si>
  <si>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</si>
  <si>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</si>
  <si>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</si>
  <si>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</si>
  <si>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</si>
  <si>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</si>
  <si>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</si>
  <si>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</si>
  <si>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</si>
  <si>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</si>
  <si>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</si>
  <si>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</si>
  <si>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</si>
  <si>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</si>
  <si>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</si>
  <si>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</si>
  <si>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</si>
  <si>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</si>
  <si>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</si>
  <si>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</si>
  <si>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</si>
  <si>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</si>
  <si>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</si>
  <si>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</si>
  <si>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</si>
  <si>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</si>
  <si>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</si>
  <si>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</si>
  <si>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</si>
  <si>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</si>
  <si>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</si>
  <si>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</si>
  <si>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</si>
  <si>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</si>
  <si>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</si>
  <si>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</si>
  <si>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</si>
  <si>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</si>
  <si>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</si>
  <si>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</si>
  <si>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</si>
  <si>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</si>
  <si>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</si>
  <si>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</si>
  <si>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</si>
  <si>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</si>
  <si>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</si>
  <si>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</si>
  <si>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</si>
  <si>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</si>
  <si>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</si>
  <si>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</si>
  <si>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</si>
  <si>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</si>
  <si>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</si>
  <si>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</si>
  <si>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</si>
  <si>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</si>
  <si>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</si>
  <si>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</si>
  <si>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</si>
  <si>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</si>
  <si>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</si>
  <si>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</si>
  <si>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</si>
  <si>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</si>
  <si>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</si>
  <si>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</si>
  <si>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</si>
  <si>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</si>
  <si>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</si>
  <si>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</si>
  <si>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</si>
  <si>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</si>
  <si>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</si>
  <si>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</si>
  <si>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</si>
  <si>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</si>
  <si>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</si>
  <si>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</si>
  <si>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</si>
  <si>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</si>
  <si>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</si>
  <si>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</si>
  <si>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</si>
  <si>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</si>
  <si>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</si>
  <si>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</si>
  <si>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</si>
  <si>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</si>
  <si>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</si>
  <si>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</si>
  <si>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</si>
  <si>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</si>
  <si>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</si>
  <si>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</si>
  <si>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</si>
  <si>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</si>
  <si>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</si>
  <si>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</si>
  <si>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</si>
  <si>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</si>
  <si>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</si>
  <si>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</si>
  <si>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</si>
  <si>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</si>
  <si>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</si>
  <si>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</si>
  <si>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</si>
  <si>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</si>
  <si>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</si>
  <si>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</si>
  <si>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</si>
  <si>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</si>
  <si>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</si>
  <si>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</si>
  <si>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</si>
  <si>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</si>
  <si>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</si>
  <si>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</si>
  <si>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</si>
  <si>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</si>
  <si>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</si>
  <si>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</si>
  <si>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</si>
  <si>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</si>
  <si>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</si>
  <si>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</si>
  <si>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</si>
  <si>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</si>
  <si>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</si>
  <si>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</si>
  <si>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</si>
  <si>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</si>
  <si>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</si>
  <si>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</si>
  <si>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</si>
  <si>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</si>
  <si>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</si>
  <si>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</si>
  <si>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</si>
  <si>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</si>
  <si>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</si>
  <si>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</si>
  <si>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</si>
  <si>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</si>
  <si>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</si>
  <si>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</si>
  <si>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</si>
  <si>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</si>
  <si>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</si>
  <si>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</si>
  <si>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</si>
  <si>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</si>
  <si>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</si>
  <si>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</si>
  <si>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</si>
  <si>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</si>
  <si>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</si>
  <si>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</si>
  <si>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</si>
  <si>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</si>
  <si>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</si>
  <si>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</si>
  <si>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</si>
  <si>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</si>
  <si>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</si>
  <si>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</si>
  <si>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</si>
  <si>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</si>
  <si>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</si>
  <si>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</si>
  <si>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</si>
  <si>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</si>
  <si>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</si>
  <si>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</si>
  <si>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</si>
  <si>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</si>
  <si>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</si>
  <si>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</si>
  <si>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</si>
  <si>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</si>
  <si>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</si>
  <si>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</si>
  <si>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</si>
  <si>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</si>
  <si>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</si>
  <si>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</si>
  <si>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</si>
  <si>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</si>
  <si>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</si>
  <si>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</si>
  <si>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</si>
  <si>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</si>
  <si>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</si>
  <si>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</si>
  <si>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</si>
  <si>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</si>
  <si>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</si>
  <si>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</si>
  <si>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</si>
  <si>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</si>
  <si>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</si>
  <si>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</si>
  <si>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</si>
  <si>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</si>
  <si>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</si>
  <si>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</si>
  <si>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</si>
  <si>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</si>
  <si>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</si>
  <si>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</si>
  <si>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</si>
  <si>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</si>
  <si>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</si>
  <si>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</si>
  <si>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</si>
  <si>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</si>
  <si>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</si>
  <si>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</si>
  <si>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</si>
  <si>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</si>
  <si>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</si>
  <si>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</si>
  <si>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</si>
  <si>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</si>
  <si>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</si>
  <si>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</si>
  <si>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</si>
  <si>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</si>
  <si>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</si>
  <si>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</si>
  <si>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</si>
  <si>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</si>
  <si>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</si>
  <si>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</si>
  <si>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</si>
  <si>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</si>
  <si>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</si>
  <si>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</si>
  <si>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</si>
  <si>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</si>
  <si>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</si>
  <si>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</si>
  <si>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</si>
  <si>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</si>
  <si>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</si>
  <si>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</si>
  <si>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</si>
  <si>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</si>
  <si>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</si>
  <si>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</si>
  <si>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</si>
  <si>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</si>
  <si>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</si>
  <si>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</si>
  <si>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</si>
  <si>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</si>
  <si>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</si>
  <si>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</si>
  <si>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</si>
  <si>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</si>
  <si>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</si>
  <si>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</si>
  <si>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</si>
  <si>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</si>
  <si>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</si>
  <si>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</si>
  <si>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</si>
  <si>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</si>
  <si>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</si>
  <si>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</si>
  <si>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</si>
  <si>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</si>
  <si>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</si>
  <si>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</si>
  <si>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</si>
  <si>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</si>
  <si>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</si>
  <si>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</si>
  <si>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</si>
  <si>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</si>
  <si>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</si>
  <si>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</si>
  <si>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</si>
  <si>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</si>
  <si>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</si>
  <si>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</si>
  <si>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</si>
  <si>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</si>
  <si>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</si>
  <si>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</si>
  <si>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</si>
  <si>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</si>
  <si>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</si>
  <si>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</si>
  <si>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</si>
  <si>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</si>
  <si>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</si>
  <si>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</si>
  <si>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</si>
  <si>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</si>
  <si>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</si>
  <si>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</si>
  <si>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</si>
  <si>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</si>
  <si>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</si>
  <si>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</si>
  <si>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</si>
  <si>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</si>
  <si>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</si>
  <si>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</si>
  <si>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</si>
  <si>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</si>
  <si>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</si>
  <si>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</si>
  <si>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</si>
  <si>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</si>
  <si>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</si>
  <si>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</si>
  <si>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</si>
  <si>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</si>
  <si>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</si>
  <si>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</si>
  <si>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</si>
  <si>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</si>
  <si>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</si>
  <si>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</si>
  <si>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</si>
  <si>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</si>
  <si>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</si>
  <si>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</si>
  <si>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</si>
  <si>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</si>
  <si>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</si>
  <si>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</si>
  <si>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</si>
  <si>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</si>
  <si>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</si>
  <si>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</si>
  <si>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</si>
  <si>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</si>
  <si>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</si>
  <si>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</si>
  <si>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</si>
  <si>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</si>
  <si>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</si>
  <si>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</si>
  <si>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</si>
  <si>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</si>
  <si>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</si>
  <si>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</si>
  <si>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</si>
  <si>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</si>
  <si>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</si>
  <si>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</si>
  <si>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</si>
  <si>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</si>
  <si>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</si>
  <si>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</si>
  <si>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</si>
  <si>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</si>
  <si>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</si>
  <si>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</si>
  <si>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</si>
  <si>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</si>
  <si>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</si>
  <si>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</si>
  <si>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</si>
  <si>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</si>
  <si>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</si>
  <si>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</si>
  <si>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</si>
  <si>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</si>
  <si>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</si>
  <si>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</si>
  <si>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</si>
  <si>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</si>
  <si>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</si>
  <si>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</si>
  <si>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</si>
  <si>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</si>
  <si>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</si>
  <si>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</si>
  <si>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</si>
  <si>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</si>
  <si>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</si>
  <si>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</si>
  <si>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</si>
  <si>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</si>
  <si>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</si>
  <si>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</si>
  <si>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</si>
  <si>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</si>
  <si>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</si>
  <si>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</si>
  <si>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</si>
  <si>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</si>
  <si>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</si>
  <si>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</si>
  <si>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</si>
  <si>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</si>
  <si>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</si>
  <si>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</si>
  <si>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</si>
  <si>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</si>
  <si>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</si>
  <si>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</si>
  <si>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</si>
  <si>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</si>
  <si>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</si>
  <si>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</si>
  <si>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</si>
  <si>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</si>
  <si>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</si>
  <si>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</si>
  <si>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</si>
  <si>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</si>
  <si>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</si>
  <si>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</si>
  <si>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</si>
  <si>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</si>
  <si>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</si>
  <si>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</si>
  <si>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</si>
  <si>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</si>
  <si>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</si>
  <si>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</si>
  <si>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</si>
  <si>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</si>
  <si>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</si>
  <si>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</si>
  <si>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</si>
  <si>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</si>
  <si>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</si>
  <si>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</si>
  <si>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</si>
  <si>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</si>
  <si>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</si>
  <si>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</si>
  <si>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</si>
  <si>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</si>
  <si>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</si>
  <si>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</si>
  <si>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</si>
  <si>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</si>
  <si>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</si>
  <si>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</si>
  <si>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</si>
  <si>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</si>
  <si>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</si>
  <si>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</si>
  <si>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</si>
  <si>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</si>
  <si>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</si>
  <si>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</si>
  <si>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</si>
  <si>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</si>
  <si>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</si>
  <si>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</si>
  <si>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</si>
  <si>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</si>
  <si>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</si>
  <si>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</si>
  <si>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</si>
  <si>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</si>
  <si>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</si>
  <si>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</si>
  <si>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</si>
  <si>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</si>
  <si>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</si>
  <si>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</si>
  <si>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</si>
  <si>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</si>
  <si>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</si>
  <si>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</si>
  <si>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</si>
  <si>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</si>
  <si>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</si>
  <si>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</si>
  <si>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</si>
  <si>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</si>
  <si>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</si>
  <si>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</si>
  <si>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</si>
  <si>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</si>
  <si>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</si>
  <si>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</si>
  <si>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</si>
  <si>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</si>
  <si>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</si>
  <si>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</si>
  <si>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</si>
  <si>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</si>
  <si>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</si>
  <si>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</si>
  <si>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</si>
  <si>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</si>
  <si>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</si>
  <si>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</si>
  <si>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</si>
  <si>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</si>
  <si>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</si>
  <si>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</si>
  <si>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</si>
  <si>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</si>
  <si>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</si>
  <si>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</si>
  <si>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</si>
  <si>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</si>
  <si>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</si>
  <si>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</si>
  <si>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</si>
  <si>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</si>
  <si>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</si>
  <si>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</si>
  <si>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</si>
  <si>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</si>
  <si>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</si>
  <si>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</si>
  <si>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</si>
  <si>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</si>
  <si>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</si>
  <si>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</si>
  <si>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</si>
  <si>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</si>
  <si>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</si>
  <si>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</si>
  <si>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</si>
  <si>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</si>
  <si>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</si>
  <si>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</si>
  <si>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</si>
  <si>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</si>
  <si>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</si>
  <si>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</si>
  <si>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</si>
  <si>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</si>
  <si>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</si>
  <si>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</si>
  <si>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</si>
  <si>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</si>
  <si>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</si>
  <si>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</si>
  <si>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</si>
  <si>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</si>
  <si>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</si>
  <si>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</si>
  <si>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</si>
  <si>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</si>
  <si>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</si>
  <si>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</si>
  <si>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</si>
  <si>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</si>
  <si>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</si>
  <si>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</si>
  <si>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</si>
  <si>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</si>
  <si>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</si>
  <si>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</si>
  <si>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</si>
  <si>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</si>
  <si>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</si>
  <si>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</si>
  <si>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</si>
  <si>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</si>
  <si>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</si>
  <si>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</si>
  <si>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</si>
  <si>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</si>
  <si>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</si>
  <si>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</si>
  <si>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</si>
  <si>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</si>
  <si>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</si>
  <si>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</si>
  <si>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</si>
  <si>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</si>
  <si>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</si>
  <si>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</si>
  <si>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</si>
  <si>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</si>
  <si>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</si>
  <si>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</si>
  <si>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</si>
  <si>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</si>
  <si>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</si>
  <si>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</si>
  <si>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</si>
  <si>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</si>
  <si>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</si>
  <si>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</si>
  <si>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</si>
  <si>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</si>
  <si>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</si>
  <si>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</si>
  <si>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</si>
  <si>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</si>
  <si>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</si>
  <si>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</si>
  <si>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</si>
  <si>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</si>
  <si>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</si>
  <si>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</si>
  <si>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</si>
  <si>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</si>
  <si>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</si>
  <si>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</si>
  <si>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</si>
  <si>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</si>
  <si>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</si>
  <si>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</si>
  <si>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</si>
  <si>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</si>
  <si>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</si>
  <si>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</si>
  <si>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</si>
  <si>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</si>
  <si>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</si>
  <si>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</si>
  <si>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</si>
  <si>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</si>
  <si>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</si>
  <si>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</si>
  <si>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</si>
  <si>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</si>
  <si>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</si>
  <si>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</si>
  <si>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</si>
  <si>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</si>
  <si>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</si>
  <si>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</si>
  <si>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</si>
  <si>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</si>
  <si>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</si>
  <si>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</si>
  <si>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</si>
  <si>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</si>
  <si>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</si>
  <si>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</si>
  <si>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</si>
  <si>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</si>
  <si>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</si>
  <si>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</si>
  <si>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</si>
  <si>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</si>
  <si>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</si>
  <si>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</si>
  <si>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</si>
  <si>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</si>
  <si>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</si>
  <si>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</si>
  <si>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</si>
  <si>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</si>
  <si>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</si>
  <si>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</si>
  <si>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</si>
  <si>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</si>
  <si>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</si>
  <si>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</si>
  <si>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</si>
  <si>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</si>
  <si>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</si>
  <si>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</si>
  <si>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</si>
  <si>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</si>
  <si>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</si>
  <si>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</si>
  <si>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</si>
  <si>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</si>
  <si>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</si>
  <si>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</si>
  <si>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</si>
  <si>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</si>
  <si>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</si>
  <si>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</si>
  <si>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</si>
  <si>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</si>
  <si>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</si>
  <si>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</si>
  <si>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</si>
  <si>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</si>
  <si>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</si>
  <si>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</si>
  <si>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</si>
  <si>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</si>
  <si>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</si>
  <si>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</si>
  <si>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</si>
  <si>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</si>
  <si>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</si>
  <si>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</si>
  <si>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</si>
  <si>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</si>
  <si>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</si>
  <si>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</si>
  <si>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</si>
  <si>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</si>
  <si>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</si>
  <si>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</si>
  <si>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</si>
  <si>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</si>
  <si>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</si>
  <si>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</si>
  <si>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</si>
  <si>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</si>
  <si>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</si>
  <si>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</si>
  <si>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</si>
  <si>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</si>
  <si>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</si>
  <si>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</si>
  <si>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</si>
  <si>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</si>
  <si>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</si>
  <si>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</si>
  <si>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</si>
  <si>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</si>
  <si>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</si>
  <si>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</si>
  <si>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</si>
  <si>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</si>
  <si>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</si>
  <si>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</si>
  <si>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</si>
  <si>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</si>
  <si>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</si>
  <si>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</si>
  <si>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</si>
  <si>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</si>
  <si>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</si>
  <si>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</si>
  <si>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</si>
  <si>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</si>
  <si>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</si>
  <si>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</si>
  <si>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</si>
  <si>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</si>
  <si>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</si>
  <si>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</si>
  <si>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</si>
  <si>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</si>
  <si>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</si>
  <si>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</si>
  <si>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</si>
  <si>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</si>
  <si>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</si>
  <si>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</si>
  <si>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</si>
  <si>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</si>
  <si>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</si>
  <si>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</si>
  <si>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</si>
  <si>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</si>
  <si>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</si>
  <si>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</si>
  <si>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</si>
  <si>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</si>
  <si>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</si>
  <si>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</si>
  <si>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</si>
  <si>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</si>
  <si>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</si>
  <si>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</si>
  <si>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</si>
  <si>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</si>
  <si>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</si>
  <si>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</si>
  <si>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</si>
  <si>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</si>
  <si>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</si>
  <si>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</si>
  <si>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</si>
  <si>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</si>
  <si>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</si>
  <si>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</si>
  <si>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</si>
  <si>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</si>
  <si>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</si>
  <si>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</si>
  <si>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</si>
  <si>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</si>
  <si>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</si>
  <si>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</si>
  <si>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</si>
  <si>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</si>
  <si>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</si>
  <si>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</si>
  <si>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</si>
  <si>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</si>
  <si>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</si>
  <si>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</si>
  <si>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</si>
  <si>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</si>
  <si>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</si>
  <si>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</si>
  <si>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</si>
  <si>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</si>
  <si>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</si>
  <si>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</si>
  <si>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</si>
  <si>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</si>
  <si>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</si>
  <si>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</si>
  <si>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</si>
  <si>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</si>
  <si>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</si>
  <si>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</si>
  <si>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</si>
  <si>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</si>
  <si>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</si>
  <si>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</si>
  <si>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</si>
  <si>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</si>
  <si>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</si>
  <si>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</si>
  <si>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</si>
  <si>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</si>
  <si>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</si>
  <si>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</si>
  <si>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</si>
  <si>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</si>
  <si>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</si>
  <si>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</si>
  <si>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</si>
  <si>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</si>
  <si>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</si>
  <si>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</si>
  <si>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</si>
  <si>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</si>
  <si>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</si>
  <si>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</si>
  <si>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</si>
  <si>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</si>
  <si>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</si>
  <si>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</si>
  <si>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</si>
  <si>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</si>
  <si>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</si>
  <si>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</si>
  <si>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</si>
  <si>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</si>
  <si>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</si>
  <si>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</si>
  <si>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</si>
  <si>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</si>
  <si>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</si>
  <si>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</si>
  <si>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</si>
  <si>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</si>
  <si>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</si>
  <si>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</si>
  <si>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</si>
  <si>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</si>
  <si>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</si>
  <si>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</si>
  <si>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</si>
  <si>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</si>
  <si>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</si>
  <si>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</si>
  <si>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</si>
  <si>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</si>
  <si>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</si>
  <si>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</si>
  <si>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</si>
  <si>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</si>
  <si>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</si>
  <si>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</si>
  <si>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</si>
  <si>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</si>
  <si>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</si>
  <si>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</si>
  <si>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</si>
  <si>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</si>
  <si>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</si>
  <si>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</si>
  <si>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</si>
  <si>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</si>
  <si>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</si>
  <si>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</si>
  <si>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</si>
  <si>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</si>
  <si>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</si>
  <si>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</si>
  <si>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</si>
  <si>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</si>
  <si>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</si>
  <si>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</si>
  <si>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</si>
  <si>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</si>
  <si>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</si>
  <si>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</si>
  <si>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</si>
  <si>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</si>
  <si>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</si>
  <si>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</si>
  <si>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</si>
  <si>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</si>
  <si>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</si>
  <si>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</si>
  <si>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</si>
  <si>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</si>
  <si>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</si>
  <si>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</si>
  <si>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</si>
  <si>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</si>
  <si>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</si>
  <si>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</si>
  <si>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</si>
  <si>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</si>
  <si>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</si>
  <si>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</si>
  <si>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</si>
  <si>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</si>
  <si>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</si>
  <si>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</si>
  <si>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</si>
  <si>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</si>
  <si>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</si>
  <si>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</si>
  <si>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</si>
  <si>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</si>
  <si>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</si>
  <si>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</si>
  <si>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</si>
  <si>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</si>
  <si>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</si>
  <si>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</si>
  <si>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</si>
  <si>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</si>
  <si>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</si>
  <si>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</si>
  <si>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</si>
  <si>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</si>
  <si>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</si>
  <si>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</si>
  <si>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</si>
  <si>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</si>
  <si>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</si>
  <si>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</si>
  <si>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</si>
  <si>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</si>
  <si>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</si>
  <si>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</si>
  <si>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</si>
  <si>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</si>
  <si>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</si>
  <si>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</si>
  <si>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</si>
  <si>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</si>
  <si>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</si>
  <si>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</si>
  <si>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</si>
  <si>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</si>
  <si>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</si>
  <si>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</si>
  <si>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</si>
  <si>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</si>
  <si>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</si>
  <si>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</si>
  <si>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</si>
  <si>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</si>
  <si>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</si>
  <si>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</si>
  <si>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</si>
  <si>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</si>
  <si>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</si>
  <si>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</si>
  <si>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</si>
  <si>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</si>
  <si>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</si>
  <si>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</si>
  <si>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</si>
  <si>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</si>
  <si>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</si>
  <si>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</si>
  <si>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</si>
  <si>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</si>
  <si>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</si>
  <si>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</si>
  <si>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</si>
  <si>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</si>
  <si>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</si>
  <si>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</si>
  <si>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</si>
  <si>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</si>
  <si>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</si>
  <si>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</si>
  <si>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</si>
  <si>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</si>
  <si>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</si>
  <si>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</si>
  <si>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</si>
  <si>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</si>
  <si>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</si>
  <si>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</si>
  <si>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</si>
  <si>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</si>
  <si>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</si>
  <si>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</si>
  <si>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</si>
  <si>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</si>
  <si>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</si>
  <si>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</si>
  <si>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</si>
  <si>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</si>
  <si>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</si>
  <si>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</si>
  <si>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</si>
  <si>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</si>
  <si>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</si>
  <si>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</si>
  <si>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</si>
  <si>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</si>
  <si>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</si>
  <si>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</si>
  <si>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</si>
  <si>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</si>
  <si>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</si>
  <si>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</si>
  <si>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</si>
  <si>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</si>
  <si>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</si>
  <si>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</si>
  <si>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</si>
  <si>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</si>
  <si>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</si>
  <si>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</si>
  <si>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</si>
  <si>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</si>
  <si>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</si>
  <si>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</si>
  <si>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</si>
  <si>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</si>
  <si>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</si>
  <si>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</si>
  <si>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</si>
  <si>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</si>
  <si>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</si>
  <si>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</si>
  <si>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</si>
  <si>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</si>
  <si>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</si>
  <si>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</si>
  <si>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</si>
  <si>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</si>
  <si>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</si>
  <si>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</si>
  <si>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</si>
  <si>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</si>
  <si>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</si>
  <si>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</si>
  <si>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</si>
  <si>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</si>
  <si>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</si>
  <si>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</si>
  <si>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</si>
  <si>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</si>
  <si>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</si>
  <si>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</si>
  <si>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</si>
  <si>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</si>
  <si>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</si>
  <si>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</si>
  <si>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</si>
  <si>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</si>
  <si>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</si>
  <si>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</si>
  <si>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</si>
  <si>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</si>
  <si>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</si>
  <si>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</si>
  <si>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</si>
  <si>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</si>
  <si>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</si>
  <si>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</si>
  <si>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</si>
  <si>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</si>
  <si>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</si>
  <si>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</si>
  <si>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</si>
  <si>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</si>
  <si>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</si>
  <si>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</si>
  <si>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</si>
  <si>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</si>
  <si>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</si>
  <si>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</si>
  <si>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</si>
  <si>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</si>
  <si>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</si>
  <si>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</si>
  <si>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</si>
  <si>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</si>
  <si>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</si>
  <si>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</si>
  <si>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</si>
  <si>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</si>
  <si>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</si>
  <si>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</si>
  <si>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</si>
  <si>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</si>
  <si>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</si>
  <si>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</si>
  <si>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</si>
  <si>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</si>
  <si>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</si>
  <si>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</si>
  <si>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</si>
  <si>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</si>
  <si>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</si>
  <si>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</si>
  <si>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</si>
  <si>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</si>
  <si>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</si>
  <si>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</si>
  <si>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</si>
  <si>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</si>
  <si>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</si>
  <si>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</si>
  <si>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</si>
  <si>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</si>
  <si>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</si>
  <si>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</si>
  <si>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</si>
  <si>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</si>
  <si>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</si>
  <si>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</si>
  <si>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</si>
  <si>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</si>
  <si>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</si>
  <si>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</si>
  <si>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</si>
  <si>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</si>
  <si>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</si>
  <si>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</si>
  <si>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</si>
  <si>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</si>
  <si>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</si>
  <si>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</si>
  <si>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</si>
  <si>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</si>
  <si>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</si>
  <si>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</si>
  <si>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</si>
  <si>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</si>
  <si>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</si>
  <si>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</si>
  <si>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</si>
  <si>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</si>
  <si>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</si>
  <si>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</si>
  <si>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</si>
  <si>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</si>
  <si>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</si>
  <si>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</si>
  <si>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</si>
  <si>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</si>
  <si>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</si>
  <si>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</si>
  <si>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</si>
  <si>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</si>
  <si>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</si>
  <si>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</si>
  <si>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</si>
  <si>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</si>
  <si>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</si>
  <si>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</si>
  <si>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</si>
  <si>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</si>
  <si>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</si>
  <si>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</si>
  <si>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</si>
  <si>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</si>
  <si>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</si>
  <si>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</si>
  <si>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</si>
  <si>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</si>
  <si>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</si>
  <si>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</si>
  <si>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</si>
  <si>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</si>
  <si>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</si>
  <si>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</si>
  <si>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</si>
  <si>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</si>
  <si>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</si>
  <si>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</si>
  <si>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</si>
  <si>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</si>
  <si>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</si>
  <si>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</si>
  <si>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</si>
  <si>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</si>
  <si>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</si>
  <si>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</si>
  <si>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</si>
  <si>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</si>
  <si>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</si>
  <si>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</si>
  <si>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</si>
  <si>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</si>
  <si>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</si>
  <si>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</si>
  <si>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</si>
  <si>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</si>
  <si>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</si>
  <si>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</si>
  <si>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</si>
  <si>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</si>
  <si>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</si>
  <si>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</si>
  <si>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</si>
  <si>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</si>
  <si>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</si>
  <si>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</si>
  <si>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</si>
  <si>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</si>
  <si>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</si>
  <si>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</si>
  <si>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</si>
  <si>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</si>
  <si>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</si>
  <si>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</si>
  <si>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</si>
  <si>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</si>
  <si>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</si>
  <si>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</si>
  <si>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</si>
  <si>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</si>
  <si>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</si>
  <si>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</si>
  <si>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</si>
  <si>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</si>
  <si>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</si>
  <si>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</si>
  <si>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</si>
  <si>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</si>
  <si>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</si>
  <si>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</si>
  <si>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</si>
  <si>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</si>
  <si>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</si>
  <si>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</si>
  <si>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</si>
  <si>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</si>
  <si>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</si>
  <si>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</si>
  <si>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</si>
  <si>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</si>
  <si>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</si>
  <si>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</si>
  <si>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</si>
  <si>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</si>
  <si>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</si>
  <si>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</si>
  <si>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</si>
  <si>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</si>
  <si>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</si>
  <si>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</si>
  <si>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</si>
  <si>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</si>
  <si>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</si>
  <si>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</si>
  <si>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</si>
  <si>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</si>
  <si>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</si>
  <si>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</si>
  <si>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</si>
  <si>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</si>
  <si>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</si>
  <si>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</si>
  <si>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</si>
  <si>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</si>
  <si>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</si>
  <si>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</si>
  <si>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</si>
  <si>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</si>
  <si>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</si>
  <si>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</si>
  <si>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</si>
  <si>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</si>
  <si>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</si>
  <si>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</si>
  <si>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</si>
  <si>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</si>
  <si>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</si>
  <si>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</si>
  <si>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</si>
  <si>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</si>
  <si>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</si>
  <si>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</si>
  <si>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</si>
  <si>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</si>
  <si>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</si>
  <si>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</si>
  <si>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</si>
  <si>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</si>
  <si>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</si>
  <si>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</si>
  <si>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</si>
  <si>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</si>
  <si>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</si>
  <si>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</si>
  <si>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</si>
  <si>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</si>
  <si>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</si>
  <si>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</si>
  <si>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</si>
  <si>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</si>
  <si>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</si>
  <si>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</si>
  <si>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</si>
  <si>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</si>
  <si>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</si>
  <si>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</si>
  <si>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</si>
  <si>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</si>
  <si>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</si>
  <si>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</si>
  <si>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</si>
  <si>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</si>
  <si>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</si>
  <si>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</si>
  <si>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</si>
  <si>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</si>
  <si>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</si>
  <si>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</si>
  <si>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</si>
  <si>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</si>
  <si>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</si>
  <si>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</si>
  <si>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</si>
  <si>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</si>
  <si>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</si>
  <si>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</si>
  <si>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</si>
  <si>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</si>
  <si>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</si>
  <si>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</si>
  <si>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</si>
  <si>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</si>
  <si>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</si>
  <si>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</si>
  <si>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</si>
  <si>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</si>
  <si>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</si>
  <si>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</si>
  <si>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</si>
  <si>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</si>
  <si>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</si>
  <si>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</si>
  <si>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</si>
  <si>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</si>
  <si>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</si>
  <si>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</si>
  <si>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</si>
  <si>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</si>
  <si>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</si>
  <si>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</si>
  <si>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</si>
  <si>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</si>
  <si>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</si>
  <si>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</si>
  <si>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</si>
  <si>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</si>
  <si>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</si>
  <si>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</si>
  <si>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</si>
  <si>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</si>
  <si>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</si>
  <si>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</si>
  <si>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</si>
  <si>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</si>
  <si>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</si>
  <si>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</si>
  <si>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</si>
  <si>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</si>
  <si>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</si>
  <si>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</si>
  <si>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</si>
  <si>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</si>
  <si>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</si>
  <si>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</si>
  <si>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</si>
  <si>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</si>
  <si>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</si>
  <si>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</si>
  <si>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</si>
  <si>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</si>
  <si>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</si>
  <si>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</si>
  <si>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</si>
  <si>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</si>
  <si>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</si>
  <si>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</si>
  <si>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</si>
  <si>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</si>
  <si>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</si>
  <si>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</si>
  <si>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</si>
  <si>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</si>
  <si>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</si>
  <si>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</si>
  <si>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</si>
  <si>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</si>
  <si>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</si>
  <si>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</si>
  <si>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</si>
  <si>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</si>
  <si>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</si>
  <si>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</si>
  <si>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</si>
  <si>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</si>
  <si>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</si>
  <si>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</si>
  <si>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</si>
  <si>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</si>
  <si>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</si>
  <si>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</si>
  <si>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</si>
  <si>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</si>
  <si>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</si>
  <si>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</si>
  <si>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</si>
  <si>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</si>
  <si>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</si>
  <si>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</si>
  <si>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</si>
  <si>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</si>
  <si>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</si>
  <si>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</si>
  <si>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</si>
  <si>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</si>
  <si>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</si>
  <si>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</si>
  <si>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</si>
  <si>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</si>
  <si>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</si>
  <si>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</si>
  <si>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</si>
  <si>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</si>
  <si>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</si>
  <si>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</si>
  <si>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</si>
  <si>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</si>
  <si>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</si>
  <si>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</si>
  <si>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</si>
  <si>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</si>
  <si>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</si>
  <si>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</si>
  <si>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</si>
  <si>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</si>
  <si>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</si>
  <si>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</si>
  <si>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</si>
  <si>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</si>
  <si>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</si>
  <si>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</si>
  <si>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</si>
  <si>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</si>
  <si>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</si>
  <si>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</si>
  <si>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</si>
  <si>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</si>
  <si>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</si>
  <si>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</si>
  <si>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</si>
  <si>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</si>
  <si>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</si>
  <si>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</si>
  <si>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</si>
  <si>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</si>
  <si>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</si>
  <si>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</si>
  <si>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</si>
  <si>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</si>
  <si>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</si>
  <si>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</si>
  <si>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</si>
  <si>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</si>
  <si>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</si>
  <si>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</si>
  <si>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</si>
  <si>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</si>
  <si>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</si>
  <si>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</si>
  <si>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</si>
  <si>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</si>
  <si>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</si>
  <si>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</si>
  <si>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</si>
  <si>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</si>
  <si>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</si>
  <si>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</si>
  <si>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</si>
  <si>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</si>
  <si>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</si>
  <si>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</si>
  <si>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</si>
  <si>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</si>
  <si>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</si>
  <si>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</si>
  <si>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</si>
  <si>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</si>
  <si>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</si>
  <si>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</si>
  <si>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</si>
  <si>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</si>
  <si>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</si>
  <si>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</si>
  <si>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</si>
  <si>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</si>
  <si>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</si>
  <si>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</si>
  <si>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</si>
  <si>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</si>
  <si>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</si>
  <si>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</si>
  <si>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</si>
  <si>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</si>
  <si>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</si>
  <si>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</si>
  <si>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</si>
  <si>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</si>
  <si>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</si>
  <si>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</si>
  <si>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</si>
  <si>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</si>
  <si>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</si>
  <si>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</si>
  <si>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</si>
  <si>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</si>
  <si>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</si>
  <si>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</si>
  <si>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</si>
  <si>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</si>
  <si>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</si>
  <si>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</si>
  <si>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</si>
  <si>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</si>
  <si>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</si>
  <si>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</si>
  <si>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</si>
  <si>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</si>
  <si>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</si>
  <si>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</si>
  <si>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</si>
  <si>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</si>
  <si>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</si>
  <si>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</si>
  <si>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</si>
  <si>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</si>
  <si>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</si>
  <si>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</si>
  <si>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</si>
  <si>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</si>
  <si>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</si>
  <si>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</si>
  <si>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</si>
  <si>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</si>
  <si>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</si>
  <si>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</si>
  <si>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</si>
  <si>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</si>
  <si>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</si>
  <si>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</si>
  <si>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</si>
  <si>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</si>
  <si>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</si>
  <si>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</si>
  <si>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</si>
  <si>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</si>
  <si>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</si>
  <si>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</si>
  <si>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</si>
  <si>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</si>
  <si>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</si>
  <si>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</si>
  <si>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</si>
  <si>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</si>
  <si>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</si>
  <si>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</si>
  <si>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</si>
  <si>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</si>
  <si>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</si>
  <si>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</si>
  <si>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</si>
  <si>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</si>
  <si>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</si>
  <si>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</si>
  <si>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</si>
  <si>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</si>
  <si>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</si>
  <si>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</si>
  <si>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</si>
  <si>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</si>
  <si>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</si>
  <si>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</si>
  <si>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</si>
  <si>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</si>
  <si>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</si>
  <si>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</si>
  <si>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</si>
  <si>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</si>
  <si>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</si>
  <si>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</si>
  <si>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</si>
  <si>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</si>
  <si>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</si>
  <si>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</si>
  <si>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</si>
  <si>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</si>
  <si>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</si>
  <si>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</si>
  <si>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</si>
  <si>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</si>
  <si>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</si>
  <si>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</si>
  <si>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</si>
  <si>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</si>
  <si>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</si>
  <si>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</si>
  <si>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</si>
  <si>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</si>
  <si>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</si>
  <si>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</si>
  <si>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</si>
  <si>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</si>
  <si>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</si>
  <si>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</si>
  <si>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</si>
  <si>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</si>
  <si>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</si>
  <si>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</si>
  <si>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</si>
  <si>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</si>
  <si>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</si>
  <si>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</si>
  <si>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</si>
  <si>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</si>
  <si>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</si>
  <si>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</si>
  <si>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</si>
  <si>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</si>
  <si>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</si>
  <si>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</si>
  <si>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</si>
  <si>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</si>
  <si>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</si>
  <si>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</si>
  <si>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</si>
  <si>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</si>
  <si>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</si>
  <si>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</si>
  <si>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</si>
  <si>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</si>
  <si>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</si>
  <si>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</si>
  <si>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</si>
  <si>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</si>
  <si>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</si>
  <si>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</si>
  <si>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</si>
  <si>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</si>
  <si>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</si>
  <si>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</si>
  <si>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</si>
  <si>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</si>
  <si>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</si>
  <si>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</si>
  <si>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</si>
  <si>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</si>
  <si>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</si>
  <si>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</si>
  <si>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</si>
  <si>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</si>
  <si>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</si>
  <si>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</si>
  <si>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</si>
  <si>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</si>
  <si>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</si>
  <si>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</si>
  <si>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</si>
  <si>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</si>
  <si>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</si>
  <si>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</si>
  <si>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</si>
  <si>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</si>
  <si>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</si>
  <si>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</si>
  <si>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</si>
  <si>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</si>
  <si>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</si>
  <si>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</si>
  <si>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</si>
  <si>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</si>
  <si>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</si>
  <si>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</si>
  <si>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</si>
  <si>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</si>
  <si>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</si>
  <si>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</si>
  <si>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</si>
  <si>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</si>
  <si>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</si>
  <si>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</si>
  <si>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</si>
  <si>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</si>
  <si>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</si>
  <si>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</si>
  <si>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</si>
  <si>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</si>
  <si>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</si>
  <si>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</si>
  <si>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</si>
  <si>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</si>
  <si>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</si>
  <si>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</si>
  <si>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</si>
  <si>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</si>
  <si>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</si>
  <si>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</si>
  <si>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</si>
  <si>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</si>
  <si>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</si>
  <si>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</si>
  <si>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</si>
  <si>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</si>
  <si>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</si>
  <si>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</si>
  <si>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</si>
  <si>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</si>
  <si>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</si>
  <si>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</si>
  <si>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</si>
  <si>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</si>
  <si>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</si>
  <si>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</si>
  <si>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</si>
  <si>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</si>
  <si>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</si>
  <si>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</si>
  <si>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</si>
  <si>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</si>
  <si>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</si>
  <si>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</si>
  <si>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</si>
  <si>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</si>
  <si>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</si>
  <si>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</si>
  <si>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</si>
  <si>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</si>
  <si>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</si>
  <si>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</si>
  <si>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</si>
  <si>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</si>
  <si>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</si>
  <si>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</si>
  <si>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</si>
  <si>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</si>
  <si>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</si>
  <si>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</si>
  <si>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</si>
  <si>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</si>
  <si>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</si>
  <si>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</si>
  <si>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</si>
  <si>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</si>
  <si>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</si>
  <si>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</si>
  <si>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</si>
  <si>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</si>
  <si>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</si>
  <si>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</si>
  <si>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</si>
  <si>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</si>
  <si>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</si>
  <si>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</si>
  <si>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</si>
  <si>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</si>
  <si>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</si>
  <si>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</si>
  <si>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</si>
  <si>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</si>
  <si>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</si>
  <si>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</si>
  <si>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</si>
  <si>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</si>
  <si>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</si>
  <si>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</si>
  <si>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</si>
  <si>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</si>
  <si>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</si>
  <si>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</si>
  <si>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</si>
  <si>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</si>
  <si>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</si>
  <si>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</si>
  <si>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</si>
  <si>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</si>
  <si>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</si>
  <si>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</si>
  <si>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</si>
  <si>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</si>
  <si>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</si>
  <si>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</si>
  <si>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</si>
  <si>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</si>
  <si>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</si>
  <si>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</si>
  <si>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</si>
  <si>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</si>
  <si>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</si>
  <si>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</si>
  <si>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</si>
  <si>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</si>
  <si>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</si>
  <si>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</si>
  <si>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</si>
  <si>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</si>
  <si>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</si>
  <si>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</si>
  <si>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</si>
  <si>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</si>
  <si>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</si>
  <si>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</si>
  <si>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</si>
  <si>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</si>
  <si>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</si>
  <si>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</si>
  <si>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</si>
  <si>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</si>
  <si>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</si>
  <si>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</si>
  <si>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</si>
  <si>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</si>
  <si>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</si>
  <si>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</si>
  <si>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</si>
  <si>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</si>
  <si>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</si>
  <si>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</si>
  <si>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</si>
  <si>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</si>
  <si>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</si>
  <si>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</si>
  <si>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</si>
  <si>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</si>
  <si>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</si>
  <si>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</si>
  <si>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</si>
  <si>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</si>
  <si>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</si>
  <si>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</si>
  <si>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</si>
  <si>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</si>
  <si>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</si>
  <si>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</si>
  <si>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</si>
  <si>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</si>
  <si>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</si>
  <si>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</si>
  <si>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</si>
  <si>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</si>
  <si>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</si>
  <si>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</si>
  <si>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</si>
  <si>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</si>
  <si>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</si>
  <si>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</si>
  <si>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</si>
  <si>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</si>
  <si>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</si>
  <si>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</si>
  <si>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</si>
  <si>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</si>
  <si>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</si>
  <si>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</si>
  <si>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</si>
  <si>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</si>
  <si>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</si>
  <si>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</si>
  <si>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</si>
  <si>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</si>
  <si>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</si>
  <si>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</si>
  <si>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</si>
  <si>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</si>
  <si>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</si>
  <si>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</si>
  <si>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</si>
  <si>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</si>
  <si>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</si>
  <si>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</si>
  <si>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</si>
  <si>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</si>
  <si>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</si>
  <si>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</si>
  <si>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</si>
  <si>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</si>
  <si>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</si>
  <si>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</si>
  <si>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</si>
  <si>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</si>
  <si>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</si>
  <si>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</si>
  <si>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</si>
  <si>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</si>
  <si>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</si>
  <si>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</si>
  <si>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</si>
  <si>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</si>
  <si>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</si>
  <si>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</si>
  <si>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</si>
  <si>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</si>
  <si>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</si>
  <si>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</si>
  <si>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</si>
  <si>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</si>
  <si>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</si>
  <si>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</si>
  <si>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</si>
  <si>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</si>
  <si>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</si>
  <si>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</si>
  <si>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</si>
  <si>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</si>
  <si>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</si>
  <si>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</si>
  <si>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</si>
  <si>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</si>
  <si>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</si>
  <si>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</si>
  <si>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</si>
  <si>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</si>
  <si>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</si>
  <si>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</si>
  <si>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</si>
  <si>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</si>
  <si>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</si>
  <si>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</si>
  <si>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</si>
  <si>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</si>
  <si>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</si>
  <si>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</si>
  <si>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</si>
  <si>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</si>
  <si>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</si>
  <si>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</si>
  <si>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</si>
  <si>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</si>
  <si>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</si>
  <si>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</si>
  <si>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</si>
  <si>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</si>
  <si>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</si>
  <si>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</si>
  <si>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</si>
  <si>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</si>
  <si>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</si>
  <si>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</si>
  <si>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</si>
  <si>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</si>
  <si>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</si>
  <si>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</si>
  <si>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</si>
  <si>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</si>
  <si>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</si>
  <si>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</si>
  <si>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</si>
  <si>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</si>
  <si>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</si>
  <si>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</si>
  <si>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</si>
  <si>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</si>
  <si>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</si>
  <si>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</si>
  <si>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</si>
  <si>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</si>
  <si>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</si>
  <si>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</si>
  <si>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</si>
  <si>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</si>
  <si>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</si>
  <si>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</si>
  <si>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</si>
  <si>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</si>
  <si>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</si>
  <si>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</si>
  <si>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</si>
  <si>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</si>
  <si>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</si>
  <si>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</si>
  <si>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</si>
  <si>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</si>
  <si>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</si>
  <si>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</si>
  <si>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</si>
  <si>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</si>
  <si>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</si>
  <si>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</si>
  <si>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</si>
  <si>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</si>
  <si>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</si>
  <si>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</si>
  <si>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</si>
  <si>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</si>
  <si>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</si>
  <si>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</si>
  <si>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</si>
  <si>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</si>
  <si>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</si>
  <si>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</si>
  <si>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</si>
  <si>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</si>
  <si>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</si>
  <si>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</si>
  <si>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</si>
  <si>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</si>
  <si>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</si>
  <si>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</si>
  <si>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</si>
  <si>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</si>
  <si>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</si>
  <si>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</si>
  <si>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</si>
  <si>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</si>
  <si>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</si>
  <si>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</si>
  <si>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</si>
  <si>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</si>
  <si>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</si>
  <si>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</si>
  <si>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</si>
  <si>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</si>
  <si>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</si>
  <si>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</si>
  <si>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</si>
  <si>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</si>
  <si>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</si>
  <si>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</si>
  <si>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</si>
  <si>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</si>
  <si>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</si>
  <si>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</si>
  <si>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</si>
  <si>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</si>
  <si>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</si>
  <si>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</si>
  <si>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</si>
  <si>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</si>
  <si>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</si>
  <si>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</si>
  <si>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</si>
  <si>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</si>
  <si>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</si>
  <si>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</si>
  <si>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</si>
  <si>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</si>
  <si>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</si>
  <si>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</si>
  <si>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</si>
  <si>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</si>
  <si>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</si>
  <si>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</si>
  <si>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</si>
  <si>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</si>
  <si>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</si>
  <si>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</si>
  <si>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</si>
  <si>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</si>
  <si>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</si>
  <si>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</si>
  <si>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</si>
  <si>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</si>
  <si>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</si>
  <si>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</si>
  <si>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</si>
  <si>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</si>
  <si>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</si>
  <si>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</si>
  <si>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</si>
  <si>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</si>
  <si>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</si>
  <si>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</si>
  <si>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</si>
  <si>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</si>
  <si>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</si>
  <si>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</si>
  <si>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</si>
  <si>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</si>
  <si>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</si>
  <si>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</si>
  <si>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</si>
  <si>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</si>
  <si>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</si>
  <si>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</si>
  <si>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</si>
  <si>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</si>
  <si>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</si>
  <si>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</si>
  <si>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</si>
  <si>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</si>
  <si>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</si>
  <si>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</si>
  <si>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</si>
  <si>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</si>
  <si>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</si>
  <si>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</si>
  <si>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</si>
  <si>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</si>
  <si>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</si>
  <si>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</si>
  <si>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</si>
  <si>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</si>
  <si>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</si>
  <si>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</si>
  <si>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</si>
  <si>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</si>
  <si>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</si>
  <si>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</si>
  <si>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</si>
  <si>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</si>
  <si>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</si>
  <si>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</si>
  <si>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</si>
  <si>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</si>
  <si>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</si>
  <si>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</si>
  <si>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</si>
  <si>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</si>
  <si>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</si>
  <si>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</si>
  <si>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</si>
  <si>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</si>
  <si>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</si>
  <si>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</si>
  <si>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</si>
  <si>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</si>
  <si>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</si>
  <si>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</si>
  <si>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</si>
  <si>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</si>
  <si>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</si>
  <si>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</si>
  <si>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</si>
  <si>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</si>
  <si>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</si>
  <si>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</si>
  <si>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</si>
  <si>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</si>
  <si>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</si>
  <si>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</si>
  <si>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</si>
  <si>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</si>
  <si>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</si>
  <si>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</si>
  <si>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</si>
  <si>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</si>
  <si>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</si>
  <si>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</si>
  <si>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</si>
  <si>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</si>
  <si>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</si>
  <si>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</si>
  <si>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</si>
  <si>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</si>
  <si>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</si>
  <si>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</si>
  <si>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</si>
  <si>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</si>
  <si>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</si>
  <si>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</si>
  <si>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</si>
  <si>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</si>
  <si>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</si>
  <si>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</si>
  <si>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</si>
  <si>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</si>
  <si>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</si>
  <si>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</si>
  <si>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</si>
  <si>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</si>
  <si>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</si>
  <si>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</si>
  <si>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</si>
  <si>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</si>
  <si>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</si>
  <si>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</si>
  <si>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</si>
  <si>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</si>
  <si>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</si>
  <si>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</si>
  <si>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</si>
  <si>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</si>
  <si>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</si>
  <si>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</si>
  <si>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</si>
  <si>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</si>
  <si>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</si>
  <si>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</si>
  <si>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</si>
  <si>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</si>
  <si>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</si>
  <si>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</si>
  <si>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</si>
  <si>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</si>
  <si>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</si>
  <si>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</si>
  <si>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</si>
  <si>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</si>
  <si>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</si>
  <si>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</si>
  <si>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</si>
  <si>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</si>
  <si>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</si>
  <si>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</si>
  <si>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</si>
  <si>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</si>
  <si>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</si>
  <si>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</si>
  <si>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</si>
  <si>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</si>
  <si>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</si>
  <si>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</si>
  <si>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</si>
  <si>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</si>
  <si>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</si>
  <si>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</si>
  <si>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</si>
  <si>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</si>
  <si>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</si>
  <si>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</si>
  <si>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</si>
  <si>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</si>
  <si>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</si>
  <si>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</si>
  <si>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</si>
  <si>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</si>
  <si>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</si>
  <si>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</si>
  <si>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</si>
  <si>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</si>
  <si>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</si>
  <si>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</si>
  <si>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</si>
  <si>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</si>
  <si>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</si>
  <si>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</si>
  <si>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</si>
  <si>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</si>
  <si>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</si>
  <si>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</si>
  <si>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</si>
  <si>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</si>
  <si>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</si>
  <si>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</si>
  <si>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</si>
  <si>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</si>
  <si>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</si>
  <si>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</si>
  <si>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</si>
  <si>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</si>
  <si>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</si>
  <si>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</si>
  <si>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</si>
  <si>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</si>
  <si>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</si>
  <si>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</si>
  <si>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</si>
  <si>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</si>
  <si>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</si>
  <si>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</si>
  <si>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</si>
  <si>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</si>
  <si>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</si>
  <si>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</si>
  <si>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</si>
  <si>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</si>
  <si>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</si>
  <si>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</si>
  <si>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</si>
  <si>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</si>
  <si>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</si>
  <si>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</si>
  <si>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</si>
  <si>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</si>
  <si>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</si>
  <si>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</si>
  <si>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</si>
  <si>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</si>
  <si>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</si>
  <si>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</si>
  <si>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</si>
  <si>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</si>
  <si>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</si>
  <si>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</si>
  <si>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</si>
  <si>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</si>
  <si>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</si>
  <si>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</si>
  <si>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</si>
  <si>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</si>
  <si>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</si>
  <si>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</si>
  <si>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</si>
  <si>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</si>
  <si>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</si>
  <si>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</si>
  <si>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</si>
  <si>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</si>
  <si>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</si>
  <si>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</si>
  <si>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</si>
  <si>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</si>
  <si>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</si>
  <si>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</si>
  <si>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</si>
  <si>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</si>
  <si>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</si>
  <si>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</si>
  <si>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</si>
  <si>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</si>
  <si>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</si>
  <si>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</si>
  <si>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</si>
  <si>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</si>
  <si>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</si>
  <si>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</si>
  <si>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</si>
  <si>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</si>
  <si>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</si>
  <si>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</si>
  <si>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</si>
  <si>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</si>
  <si>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</si>
  <si>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</si>
  <si>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</si>
  <si>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</si>
  <si>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</si>
  <si>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</si>
  <si>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</si>
  <si>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</si>
  <si>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</si>
  <si>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</si>
  <si>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</si>
  <si>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</si>
  <si>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</si>
  <si>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</si>
  <si>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</si>
  <si>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</si>
  <si>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</si>
  <si>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</si>
  <si>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</si>
  <si>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</si>
  <si>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</si>
  <si>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</si>
  <si>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</si>
  <si>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</si>
  <si>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</si>
  <si>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</si>
  <si>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</si>
  <si>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</si>
  <si>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</si>
  <si>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</si>
  <si>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</si>
  <si>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</si>
  <si>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</si>
  <si>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</si>
  <si>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</si>
  <si>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</si>
  <si>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</si>
  <si>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</si>
  <si>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</si>
  <si>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</si>
  <si>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</si>
  <si>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</si>
  <si>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</si>
  <si>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</si>
  <si>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</si>
  <si>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</si>
  <si>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</si>
  <si>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</si>
  <si>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</si>
  <si>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</si>
  <si>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</si>
  <si>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</si>
  <si>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</si>
  <si>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</si>
  <si>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</si>
  <si>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</si>
  <si>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</si>
  <si>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</si>
  <si>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</si>
  <si>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</si>
  <si>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</si>
  <si>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</si>
  <si>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</si>
  <si>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</si>
  <si>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</si>
  <si>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</si>
  <si>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</si>
  <si>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</si>
  <si>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</si>
  <si>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</si>
  <si>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</si>
  <si>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</si>
  <si>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</si>
  <si>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</si>
  <si>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</si>
  <si>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</si>
  <si>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</si>
  <si>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</si>
  <si>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</si>
  <si>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</si>
  <si>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</si>
  <si>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</si>
  <si>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</si>
  <si>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</si>
  <si>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</si>
  <si>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</si>
  <si>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</si>
  <si>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</si>
  <si>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</si>
  <si>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</si>
  <si>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</si>
  <si>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</si>
  <si>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</si>
  <si>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</si>
  <si>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</si>
  <si>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</si>
  <si>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</si>
  <si>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</si>
  <si>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</si>
  <si>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</si>
  <si>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</si>
  <si>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</si>
  <si>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</si>
  <si>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</si>
  <si>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</si>
  <si>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</si>
  <si>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</si>
  <si>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</si>
  <si>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</si>
  <si>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</si>
  <si>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</si>
  <si>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</si>
  <si>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</si>
  <si>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</si>
  <si>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</si>
  <si>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</si>
  <si>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</si>
  <si>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</si>
  <si>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</si>
  <si>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</si>
  <si>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</si>
  <si>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</si>
  <si>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</si>
  <si>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</si>
  <si>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</si>
  <si>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</si>
  <si>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</si>
  <si>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</si>
  <si>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</si>
  <si>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</si>
  <si>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</si>
  <si>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</si>
  <si>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</si>
  <si>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</si>
  <si>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</si>
  <si>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</si>
  <si>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</si>
  <si>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</si>
  <si>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</si>
  <si>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</si>
  <si>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</si>
  <si>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</si>
  <si>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</si>
  <si>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</si>
  <si>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</si>
  <si>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</si>
  <si>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</si>
  <si>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</si>
  <si>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</si>
  <si>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</si>
  <si>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</si>
  <si>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</si>
  <si>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</si>
  <si>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</si>
  <si>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</si>
  <si>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</si>
  <si>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</si>
  <si>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</si>
  <si>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</si>
  <si>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</si>
  <si>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</si>
  <si>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</si>
  <si>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</si>
  <si>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</si>
  <si>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</si>
  <si>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</si>
  <si>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</si>
  <si>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</si>
  <si>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</si>
  <si>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</si>
  <si>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</si>
  <si>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</si>
  <si>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</si>
  <si>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</si>
  <si>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</si>
  <si>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</si>
  <si>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</si>
  <si>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</si>
  <si>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</si>
  <si>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</si>
  <si>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</si>
  <si>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</si>
  <si>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</si>
  <si>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</si>
  <si>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</si>
  <si>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</si>
  <si>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</si>
  <si>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</si>
  <si>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</si>
  <si>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</si>
  <si>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</si>
  <si>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</si>
  <si>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</si>
  <si>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</si>
  <si>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</si>
  <si>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</si>
  <si>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</si>
  <si>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</si>
  <si>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</si>
  <si>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</si>
  <si>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</si>
  <si>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</si>
  <si>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</si>
  <si>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</si>
  <si>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</si>
  <si>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</si>
  <si>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</si>
  <si>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</si>
  <si>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</si>
  <si>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</si>
  <si>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</si>
  <si>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</si>
  <si>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</si>
  <si>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</si>
  <si>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</si>
  <si>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</si>
  <si>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</si>
  <si>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</si>
  <si>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</si>
  <si>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</si>
  <si>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</si>
  <si>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</si>
  <si>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</si>
  <si>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</si>
  <si>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</si>
  <si>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</si>
  <si>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</si>
  <si>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</si>
  <si>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</si>
  <si>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</si>
  <si>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</si>
  <si>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</si>
  <si>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</si>
  <si>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</si>
  <si>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</si>
  <si>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</si>
  <si>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</si>
  <si>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</si>
  <si>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</si>
  <si>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</si>
  <si>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</si>
  <si>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</si>
  <si>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</si>
  <si>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</si>
  <si>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</si>
  <si>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</si>
  <si>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</si>
  <si>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</si>
  <si>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</si>
  <si>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</si>
  <si>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</si>
  <si>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</si>
  <si>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</si>
  <si>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</si>
  <si>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</si>
  <si>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</si>
  <si>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</si>
  <si>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</si>
  <si>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</si>
  <si>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</si>
  <si>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</si>
  <si>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</si>
  <si>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</si>
  <si>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</si>
  <si>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</si>
  <si>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</si>
  <si>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</si>
  <si>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</si>
  <si>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</si>
  <si>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</si>
  <si>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</si>
  <si>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</si>
  <si>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</si>
  <si>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</si>
  <si>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</si>
  <si>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</si>
  <si>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</si>
  <si>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</si>
  <si>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</si>
  <si>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</si>
  <si>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</si>
  <si>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</si>
  <si>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</si>
  <si>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</si>
  <si>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</si>
  <si>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</si>
  <si>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</si>
  <si>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</si>
  <si>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</si>
  <si>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</si>
  <si>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</si>
  <si>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</si>
  <si>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</si>
  <si>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</si>
  <si>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</si>
  <si>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</si>
  <si>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</si>
  <si>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</si>
  <si>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</si>
  <si>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</si>
  <si>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</si>
  <si>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</si>
  <si>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</si>
  <si>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</si>
  <si>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</si>
  <si>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</si>
  <si>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</si>
  <si>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</si>
  <si>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</si>
  <si>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</si>
  <si>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</si>
  <si>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</si>
  <si>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</si>
  <si>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</si>
  <si>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</si>
  <si>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</si>
  <si>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</si>
  <si>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</si>
  <si>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</si>
  <si>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</si>
  <si>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</si>
  <si>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</si>
  <si>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</si>
  <si>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</si>
  <si>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</si>
  <si>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</si>
  <si>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</si>
  <si>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</si>
  <si>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</si>
  <si>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</si>
  <si>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</si>
  <si>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</si>
  <si>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</si>
  <si>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</si>
  <si>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</si>
  <si>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</si>
  <si>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</si>
  <si>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</si>
  <si>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</si>
  <si>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</si>
  <si>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</si>
  <si>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</si>
  <si>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</si>
  <si>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</si>
  <si>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</si>
  <si>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</si>
  <si>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</si>
  <si>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</si>
  <si>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</si>
  <si>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</si>
  <si>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</si>
  <si>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</si>
  <si>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</si>
  <si>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</si>
  <si>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</si>
  <si>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</si>
  <si>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</si>
  <si>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</si>
  <si>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</si>
  <si>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</si>
  <si>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</si>
  <si>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</si>
  <si>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</si>
  <si>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</si>
  <si>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</si>
  <si>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</si>
  <si>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</si>
  <si>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</si>
  <si>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</si>
  <si>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</si>
  <si>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</si>
  <si>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</si>
  <si>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</si>
  <si>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</si>
  <si>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</si>
  <si>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</si>
  <si>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</si>
  <si>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</si>
  <si>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</si>
  <si>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</si>
  <si>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</si>
  <si>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</si>
  <si>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</si>
  <si>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</si>
  <si>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</si>
  <si>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</si>
  <si>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</si>
  <si>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</si>
  <si>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</si>
  <si>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</si>
  <si>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</si>
  <si>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</si>
  <si>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</si>
  <si>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</si>
  <si>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</si>
  <si>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</si>
  <si>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</si>
  <si>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</si>
  <si>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</si>
  <si>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</si>
  <si>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</si>
  <si>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</si>
  <si>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</si>
  <si>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</si>
  <si>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</si>
  <si>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</si>
  <si>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</si>
  <si>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</si>
  <si>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</si>
  <si>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</si>
  <si>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</si>
  <si>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</si>
  <si>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</si>
  <si>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</si>
  <si>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</si>
  <si>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</si>
  <si>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</si>
  <si>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</si>
  <si>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</si>
  <si>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</si>
  <si>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</si>
  <si>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</si>
  <si>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</si>
  <si>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</si>
  <si>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</si>
  <si>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</si>
  <si>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</si>
  <si>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</si>
  <si>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</si>
  <si>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</si>
  <si>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</si>
  <si>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</si>
  <si>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</si>
  <si>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</si>
  <si>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</si>
  <si>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</si>
  <si>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</si>
  <si>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</si>
  <si>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</si>
  <si>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</si>
  <si>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</si>
  <si>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</si>
  <si>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</si>
  <si>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</si>
  <si>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</si>
  <si>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</si>
  <si>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</si>
  <si>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</si>
  <si>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</si>
  <si>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</si>
  <si>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</si>
  <si>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</si>
  <si>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</si>
  <si>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</si>
  <si>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</si>
  <si>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</si>
  <si>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</si>
  <si>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</si>
  <si>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</si>
  <si>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</si>
  <si>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</si>
  <si>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</si>
  <si>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</si>
  <si>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</si>
  <si>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</si>
  <si>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</si>
  <si>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</si>
  <si>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</si>
  <si>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</si>
  <si>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</si>
  <si>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</si>
  <si>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</si>
  <si>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</si>
  <si>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</si>
  <si>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</si>
  <si>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</si>
  <si>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</si>
  <si>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</si>
  <si>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</si>
  <si>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</si>
  <si>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</si>
  <si>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</si>
  <si>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</si>
  <si>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</si>
  <si>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</si>
  <si>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</si>
  <si>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</si>
  <si>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</si>
  <si>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</si>
  <si>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</si>
  <si>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</si>
  <si>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</si>
  <si>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</si>
  <si>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</si>
  <si>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</si>
  <si>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</si>
  <si>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</si>
  <si>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</si>
  <si>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</si>
  <si>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</si>
  <si>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</si>
  <si>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</si>
  <si>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</si>
  <si>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</si>
  <si>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</si>
  <si>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</si>
  <si>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</si>
  <si>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</si>
  <si>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</si>
  <si>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</si>
  <si>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</si>
  <si>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</si>
  <si>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</si>
  <si>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</si>
  <si>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</si>
  <si>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</si>
  <si>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</si>
  <si>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</si>
  <si>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</si>
  <si>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</si>
  <si>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</si>
  <si>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</si>
  <si>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</si>
  <si>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</si>
  <si>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</si>
  <si>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</si>
  <si>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</si>
  <si>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</si>
  <si>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</si>
  <si>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</si>
  <si>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</si>
  <si>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</si>
  <si>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</si>
  <si>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</si>
  <si>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</si>
  <si>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</si>
  <si>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</si>
  <si>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</si>
  <si>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</si>
  <si>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</si>
  <si>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</si>
  <si>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</si>
  <si>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</si>
  <si>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</si>
  <si>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</si>
  <si>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</si>
  <si>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</si>
  <si>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</si>
  <si>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</si>
  <si>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</si>
  <si>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</si>
  <si>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</si>
  <si>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</si>
  <si>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</si>
  <si>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</si>
  <si>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</si>
  <si>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</si>
  <si>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</si>
  <si>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</si>
  <si>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</si>
  <si>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</si>
  <si>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</si>
  <si>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</si>
  <si>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</si>
  <si>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</si>
  <si>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</si>
  <si>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</si>
  <si>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</si>
  <si>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</si>
  <si>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</si>
  <si>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</si>
  <si>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</si>
  <si>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</si>
  <si>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</si>
  <si>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</si>
  <si>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</si>
  <si>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</si>
  <si>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</si>
  <si>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</si>
  <si>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</si>
  <si>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</si>
  <si>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</si>
  <si>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</si>
  <si>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</si>
  <si>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</si>
  <si>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</si>
  <si>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</si>
  <si>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</si>
  <si>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</si>
  <si>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</si>
  <si>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</si>
  <si>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</si>
  <si>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</si>
  <si>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</si>
  <si>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</si>
  <si>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</si>
  <si>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</si>
  <si>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</si>
  <si>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</si>
  <si>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</si>
  <si>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</si>
  <si>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</si>
  <si>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</si>
  <si>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</si>
  <si>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</si>
  <si>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</si>
  <si>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</si>
  <si>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</si>
  <si>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</si>
  <si>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</si>
  <si>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</si>
  <si>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</si>
  <si>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</si>
  <si>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</si>
  <si>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</si>
  <si>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</si>
  <si>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</si>
  <si>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</si>
  <si>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</si>
  <si>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</si>
  <si>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</si>
  <si>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</si>
  <si>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</si>
  <si>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</si>
  <si>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</si>
  <si>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</si>
  <si>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</si>
  <si>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</si>
  <si>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</si>
  <si>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</si>
  <si>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</si>
  <si>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</si>
  <si>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</si>
  <si>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</si>
  <si>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</si>
  <si>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</si>
  <si>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</si>
  <si>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</si>
  <si>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</si>
  <si>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</si>
  <si>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</si>
  <si>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</si>
  <si>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</si>
  <si>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</si>
  <si>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</si>
  <si>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</si>
  <si>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</si>
  <si>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</si>
  <si>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</si>
  <si>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</si>
  <si>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</si>
  <si>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</si>
  <si>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</si>
  <si>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</si>
  <si>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</si>
  <si>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</si>
  <si>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</si>
  <si>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</si>
  <si>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</si>
  <si>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</si>
  <si>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</si>
  <si>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</si>
  <si>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</si>
  <si>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</si>
  <si>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</si>
  <si>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</si>
  <si>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</si>
  <si>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</si>
  <si>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</si>
  <si>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</si>
  <si>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</si>
  <si>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</si>
  <si>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</si>
  <si>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</si>
  <si>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</si>
  <si>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</si>
  <si>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</si>
  <si>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</si>
  <si>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</si>
  <si>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</si>
  <si>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</si>
  <si>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</si>
  <si>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</si>
  <si>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</si>
  <si>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</si>
  <si>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</si>
  <si>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</si>
  <si>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</si>
  <si>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</si>
  <si>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</si>
  <si>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</si>
  <si>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</si>
  <si>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</si>
  <si>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</si>
  <si>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</si>
  <si>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</si>
  <si>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</si>
  <si>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</si>
  <si>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</si>
  <si>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</si>
  <si>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</si>
  <si>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</si>
  <si>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</si>
  <si>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</si>
  <si>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</si>
  <si>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</si>
  <si>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</si>
  <si>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</si>
  <si>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</si>
  <si>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</si>
  <si>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</si>
  <si>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</si>
  <si>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</si>
  <si>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</si>
  <si>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</si>
  <si>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</si>
  <si>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</si>
  <si>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</si>
  <si>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</si>
  <si>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</si>
  <si>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</si>
  <si>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</si>
  <si>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</si>
  <si>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</si>
  <si>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</si>
  <si>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</si>
  <si>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</si>
  <si>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</si>
  <si>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</si>
  <si>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</si>
  <si>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</si>
  <si>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</si>
  <si>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</si>
  <si>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</si>
  <si>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</si>
  <si>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</si>
  <si>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</si>
  <si>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</si>
  <si>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</si>
  <si>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</si>
  <si>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</si>
  <si>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</si>
  <si>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</si>
  <si>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</si>
  <si>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</si>
  <si>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</si>
  <si>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</si>
  <si>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</si>
  <si>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</si>
  <si>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</si>
  <si>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</si>
  <si>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</si>
  <si>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</si>
  <si>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</si>
  <si>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</si>
  <si>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</si>
  <si>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</si>
  <si>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</si>
  <si>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</si>
  <si>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</si>
  <si>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</si>
  <si>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</si>
  <si>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</si>
  <si>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</si>
  <si>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</si>
  <si>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</si>
  <si>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</si>
  <si>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</si>
  <si>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</si>
  <si>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</si>
  <si>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</si>
  <si>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</si>
  <si>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</si>
  <si>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</si>
  <si>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</si>
  <si>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</si>
  <si>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</si>
  <si>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</si>
  <si>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</si>
  <si>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</si>
  <si>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</si>
  <si>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</si>
  <si>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</si>
  <si>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</si>
  <si>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</si>
  <si>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</si>
  <si>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</si>
  <si>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</si>
  <si>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</si>
  <si>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</si>
  <si>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</si>
  <si>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</si>
  <si>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</si>
  <si>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</si>
  <si>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</si>
  <si>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</si>
  <si>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</si>
  <si>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</si>
  <si>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</si>
  <si>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</si>
  <si>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</si>
  <si>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</si>
  <si>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</si>
  <si>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</si>
  <si>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</si>
  <si>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</si>
  <si>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</si>
  <si>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</si>
  <si>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</si>
  <si>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</si>
  <si>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</si>
  <si>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</si>
  <si>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</si>
  <si>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</si>
  <si>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</si>
  <si>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</si>
  <si>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</si>
  <si>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</si>
  <si>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</si>
  <si>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</si>
  <si>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</si>
  <si>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</si>
  <si>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</si>
  <si>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</si>
  <si>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</si>
  <si>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</si>
  <si>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</si>
  <si>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</si>
  <si>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</si>
  <si>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</si>
  <si>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</si>
  <si>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</si>
  <si>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</si>
  <si>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</si>
  <si>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</si>
  <si>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</si>
  <si>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</si>
  <si>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</si>
  <si>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</si>
  <si>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</si>
  <si>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</si>
  <si>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</si>
  <si>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</si>
  <si>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</si>
  <si>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</si>
  <si>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</si>
  <si>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</si>
  <si>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</si>
  <si>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</si>
  <si>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</si>
  <si>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</si>
  <si>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</si>
  <si>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</si>
  <si>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</si>
  <si>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</si>
  <si>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</si>
  <si>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</si>
  <si>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</si>
  <si>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</si>
  <si>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</si>
  <si>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</si>
  <si>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</si>
  <si>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</si>
  <si>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</si>
  <si>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</si>
  <si>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</si>
  <si>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</si>
  <si>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</si>
  <si>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</si>
  <si>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</si>
  <si>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</si>
  <si>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</si>
  <si>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</si>
  <si>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</si>
  <si>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</si>
  <si>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</si>
  <si>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</si>
  <si>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</si>
  <si>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</si>
  <si>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</si>
  <si>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</si>
  <si>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</si>
  <si>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</si>
  <si>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</si>
  <si>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</si>
  <si>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</si>
  <si>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</si>
  <si>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</si>
  <si>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</si>
  <si>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</si>
  <si>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</si>
  <si>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</si>
  <si>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</si>
  <si>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</si>
  <si>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</si>
  <si>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</si>
  <si>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</si>
  <si>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</si>
  <si>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</si>
  <si>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</si>
  <si>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</si>
  <si>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</si>
  <si>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</si>
  <si>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</si>
  <si>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</si>
  <si>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</si>
  <si>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</si>
  <si>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</si>
  <si>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</si>
  <si>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</si>
  <si>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</si>
  <si>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</si>
  <si>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</si>
  <si>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</si>
  <si>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</si>
  <si>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</si>
  <si>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</si>
  <si>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</si>
  <si>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</si>
  <si>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</si>
  <si>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</si>
  <si>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</si>
  <si>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</si>
  <si>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</si>
  <si>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</si>
  <si>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</si>
  <si>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</si>
  <si>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</si>
  <si>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</si>
  <si>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</si>
  <si>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</si>
  <si>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</si>
  <si>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</si>
  <si>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</si>
  <si>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</si>
  <si>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</si>
  <si>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</si>
  <si>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</si>
  <si>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</si>
  <si>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</si>
  <si>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</si>
  <si>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</si>
  <si>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</si>
  <si>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</si>
  <si>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</si>
  <si>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</si>
  <si>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</si>
  <si>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</si>
  <si>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</si>
  <si>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</si>
  <si>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</si>
  <si>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</si>
  <si>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</si>
  <si>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</si>
  <si>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</si>
  <si>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</si>
  <si>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</si>
  <si>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</si>
  <si>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</si>
  <si>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</si>
  <si>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</si>
  <si>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</si>
  <si>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</si>
  <si>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</si>
  <si>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</si>
  <si>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</si>
  <si>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</si>
  <si>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</si>
  <si>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</si>
  <si>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</si>
  <si>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</si>
  <si>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</si>
  <si>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</si>
  <si>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</si>
  <si>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</si>
  <si>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</si>
  <si>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</si>
  <si>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</si>
  <si>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</si>
  <si>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</si>
  <si>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</si>
  <si>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</si>
  <si>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</si>
  <si>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</si>
  <si>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</si>
  <si>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</si>
  <si>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</si>
  <si>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</si>
  <si>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</si>
  <si>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</si>
  <si>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</si>
  <si>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</si>
  <si>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</si>
  <si>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</si>
  <si>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</si>
  <si>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</si>
  <si>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</si>
  <si>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</si>
  <si>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</si>
  <si>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</si>
  <si>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</si>
  <si>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</si>
  <si>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</si>
  <si>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</si>
  <si>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</si>
  <si>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</si>
  <si>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</si>
  <si>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</si>
  <si>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</si>
  <si>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</si>
  <si>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</si>
  <si>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</si>
  <si>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</si>
  <si>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</si>
  <si>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</si>
  <si>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</si>
  <si>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</si>
  <si>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</si>
  <si>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</si>
  <si>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</si>
  <si>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</si>
  <si>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</si>
  <si>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</si>
  <si>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</si>
  <si>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</si>
  <si>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</si>
  <si>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</si>
  <si>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</si>
  <si>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</si>
  <si>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</si>
  <si>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</si>
  <si>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</si>
  <si>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</si>
  <si>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</si>
  <si>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</si>
  <si>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</si>
  <si>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</si>
  <si>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</si>
  <si>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</si>
  <si>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</si>
  <si>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</si>
  <si>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</si>
  <si>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</si>
  <si>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</si>
  <si>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</si>
  <si>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</si>
  <si>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</si>
  <si>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</si>
  <si>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</si>
  <si>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</si>
  <si>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</si>
  <si>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</si>
  <si>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</si>
  <si>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</si>
  <si>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</si>
  <si>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</si>
  <si>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</si>
  <si>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</si>
  <si>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</si>
  <si>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</si>
  <si>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</si>
  <si>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</si>
  <si>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</si>
  <si>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</si>
  <si>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</si>
  <si>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</si>
  <si>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</si>
  <si>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</si>
  <si>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</si>
  <si>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</si>
  <si>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</si>
  <si>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</si>
  <si>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</si>
  <si>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</si>
  <si>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</si>
  <si>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</si>
  <si>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</si>
  <si>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</si>
  <si>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</si>
  <si>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</si>
  <si>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</si>
  <si>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</si>
  <si>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</si>
  <si>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</si>
  <si>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</si>
  <si>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</si>
  <si>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</si>
  <si>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</si>
  <si>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</si>
  <si>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</si>
  <si>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</si>
  <si>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</si>
  <si>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</si>
  <si>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</si>
  <si>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</si>
  <si>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</si>
  <si>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</si>
  <si>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</si>
  <si>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</si>
  <si>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</si>
  <si>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</si>
  <si>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</si>
  <si>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</si>
  <si>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</si>
  <si>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</si>
  <si>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</si>
  <si>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</si>
  <si>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</si>
  <si>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</si>
  <si>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</si>
  <si>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</si>
  <si>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</si>
  <si>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</si>
  <si>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</si>
  <si>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</si>
  <si>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</si>
  <si>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</si>
  <si>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</si>
  <si>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</si>
  <si>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</si>
  <si>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</si>
  <si>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</si>
  <si>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</si>
  <si>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</si>
  <si>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</si>
  <si>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</si>
  <si>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</si>
  <si>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</si>
  <si>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</si>
  <si>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</si>
  <si>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</si>
  <si>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</si>
  <si>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</si>
  <si>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</si>
  <si>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</si>
  <si>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</si>
  <si>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</si>
  <si>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</si>
  <si>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</si>
  <si>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</si>
  <si>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</si>
  <si>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</si>
  <si>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</si>
  <si>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</si>
  <si>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</si>
  <si>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</si>
  <si>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</si>
  <si>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</si>
  <si>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</si>
  <si>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</si>
  <si>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</si>
  <si>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</si>
  <si>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</si>
  <si>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</si>
  <si>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</si>
  <si>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</si>
  <si>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</si>
  <si>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</si>
  <si>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</si>
  <si>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</si>
  <si>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</si>
  <si>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</si>
  <si>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</si>
  <si>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</si>
  <si>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</si>
  <si>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</si>
  <si>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</si>
  <si>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</si>
  <si>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</si>
  <si>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</si>
  <si>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</si>
  <si>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</si>
  <si>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</si>
  <si>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</si>
  <si>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</si>
  <si>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</si>
  <si>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</si>
  <si>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</si>
  <si>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</si>
  <si>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</si>
  <si>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</si>
  <si>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</si>
  <si>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</si>
  <si>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</si>
  <si>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</si>
  <si>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</si>
  <si>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</si>
  <si>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</si>
  <si>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</si>
  <si>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</si>
  <si>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</si>
  <si>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</si>
  <si>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</si>
  <si>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</si>
  <si>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</si>
  <si>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</si>
  <si>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</si>
  <si>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</si>
  <si>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</si>
  <si>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</si>
  <si>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</si>
  <si>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</si>
  <si>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</si>
  <si>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</si>
  <si>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</si>
  <si>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</si>
  <si>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</si>
  <si>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</si>
  <si>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</si>
  <si>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</si>
  <si>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</si>
  <si>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</si>
  <si>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</si>
  <si>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</si>
  <si>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</si>
  <si>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</si>
  <si>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</si>
  <si>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</si>
  <si>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</si>
  <si>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</si>
  <si>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</si>
  <si>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</si>
  <si>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</si>
  <si>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</si>
  <si>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</si>
  <si>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</si>
  <si>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</si>
  <si>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</si>
  <si>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</si>
  <si>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</si>
  <si>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</si>
  <si>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</si>
  <si>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</si>
  <si>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</si>
  <si>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</si>
  <si>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</si>
  <si>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</si>
  <si>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</si>
  <si>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</si>
  <si>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</si>
  <si>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</si>
  <si>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</si>
  <si>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</si>
  <si>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</si>
  <si>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</si>
  <si>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</si>
  <si>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</si>
  <si>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</si>
  <si>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</si>
  <si>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</si>
  <si>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</si>
  <si>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</si>
  <si>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</si>
  <si>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</si>
  <si>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</si>
  <si>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</si>
  <si>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</si>
  <si>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</si>
  <si>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</si>
  <si>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</si>
  <si>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</si>
  <si>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</si>
  <si>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</si>
  <si>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</si>
  <si>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</si>
  <si>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</si>
  <si>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</si>
  <si>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</si>
  <si>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</si>
  <si>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</si>
  <si>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</si>
  <si>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</si>
  <si>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</si>
  <si>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</si>
  <si>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</si>
  <si>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</si>
  <si>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</si>
  <si>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</si>
  <si>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</si>
  <si>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</si>
  <si>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</si>
  <si>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</si>
  <si>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</si>
  <si>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</si>
  <si>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</si>
  <si>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</si>
  <si>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</si>
  <si>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</si>
  <si>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</si>
  <si>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</si>
  <si>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</si>
  <si>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</si>
  <si>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</si>
  <si>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</si>
  <si>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</si>
  <si>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</si>
  <si>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</si>
  <si>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</si>
  <si>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</si>
  <si>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</si>
  <si>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</si>
  <si>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</si>
  <si>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</si>
  <si>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</si>
  <si>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</si>
  <si>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</si>
  <si>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</si>
  <si>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</si>
  <si>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</si>
  <si>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</si>
  <si>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</si>
  <si>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</si>
  <si>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</si>
  <si>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</si>
  <si>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</si>
  <si>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</si>
  <si>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</si>
  <si>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</si>
  <si>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</si>
  <si>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</si>
  <si>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</si>
  <si>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</si>
  <si>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</si>
  <si>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</si>
  <si>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</si>
  <si>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</si>
  <si>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</si>
  <si>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</si>
  <si>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</si>
  <si>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</si>
  <si>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</si>
  <si>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</si>
  <si>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</si>
  <si>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</si>
  <si>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</si>
  <si>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</si>
  <si>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</si>
  <si>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</si>
  <si>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</si>
  <si>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</si>
  <si>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</si>
  <si>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</si>
  <si>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</si>
  <si>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</si>
  <si>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</si>
  <si>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</si>
  <si>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</si>
  <si>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</si>
  <si>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</si>
  <si>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</si>
  <si>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</si>
  <si>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</si>
  <si>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</si>
  <si>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</si>
  <si>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</si>
  <si>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</si>
  <si>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</si>
  <si>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</si>
  <si>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</si>
  <si>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</si>
  <si>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</si>
  <si>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</si>
  <si>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</si>
  <si>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</si>
  <si>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</si>
  <si>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</si>
  <si>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</si>
  <si>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</si>
  <si>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</si>
  <si>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</si>
  <si>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</si>
  <si>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</si>
  <si>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</si>
  <si>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</si>
  <si>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</si>
  <si>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</si>
  <si>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</si>
  <si>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</si>
  <si>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</si>
  <si>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</si>
  <si>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</si>
  <si>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</si>
  <si>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</si>
  <si>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</si>
  <si>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</si>
  <si>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</si>
  <si>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</si>
  <si>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</si>
  <si>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</si>
  <si>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</si>
  <si>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</si>
  <si>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</si>
  <si>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</si>
  <si>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</si>
  <si>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</si>
  <si>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</si>
  <si>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</si>
  <si>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</si>
  <si>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</si>
  <si>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</si>
  <si>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</si>
  <si>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</si>
  <si>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</si>
  <si>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</si>
  <si>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</si>
  <si>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</si>
  <si>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</si>
  <si>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</si>
  <si>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</si>
  <si>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</si>
  <si>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</si>
  <si>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</si>
  <si>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</si>
  <si>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</si>
  <si>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</si>
  <si>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</si>
  <si>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</si>
  <si>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</si>
  <si>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</si>
  <si>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</si>
  <si>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</si>
  <si>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</si>
  <si>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</si>
  <si>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</si>
  <si>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</si>
  <si>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</si>
  <si>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</si>
  <si>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</si>
  <si>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</si>
  <si>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</si>
  <si>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</si>
  <si>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</si>
  <si>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</si>
  <si>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</si>
  <si>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</si>
  <si>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</si>
  <si>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</si>
  <si>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</si>
  <si>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</si>
  <si>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</si>
  <si>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</si>
  <si>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</si>
  <si>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</si>
  <si>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</si>
  <si>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</si>
  <si>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</si>
  <si>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</si>
  <si>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</si>
  <si>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</si>
  <si>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</si>
  <si>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</si>
  <si>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</si>
  <si>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</si>
  <si>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</si>
  <si>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</si>
  <si>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</si>
  <si>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</si>
  <si>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</si>
  <si>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</si>
  <si>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</si>
  <si>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</si>
  <si>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</si>
  <si>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</si>
  <si>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</si>
  <si>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</si>
  <si>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</si>
  <si>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</si>
  <si>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</si>
  <si>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</si>
  <si>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</si>
  <si>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</si>
  <si>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</si>
  <si>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</si>
  <si>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</si>
  <si>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</si>
  <si>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</si>
  <si>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</si>
  <si>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</si>
  <si>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</si>
  <si>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</si>
  <si>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</si>
  <si>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</si>
  <si>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</si>
  <si>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</si>
  <si>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</si>
  <si>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</si>
  <si>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</si>
  <si>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</si>
  <si>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</si>
  <si>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</si>
  <si>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</si>
  <si>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</si>
  <si>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</si>
  <si>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</si>
  <si>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</si>
  <si>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</si>
  <si>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</si>
  <si>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</si>
  <si>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</si>
  <si>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</si>
  <si>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</si>
  <si>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</si>
  <si>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</si>
  <si>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</si>
  <si>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</si>
  <si>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</si>
  <si>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</si>
  <si>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</si>
  <si>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</si>
  <si>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</si>
  <si>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</si>
  <si>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</si>
  <si>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</si>
  <si>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</si>
  <si>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</si>
  <si>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</si>
  <si>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</si>
  <si>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</si>
  <si>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</si>
  <si>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</si>
  <si>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</si>
  <si>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</si>
  <si>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</si>
  <si>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</si>
  <si>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</si>
  <si>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</si>
  <si>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</si>
  <si>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</si>
  <si>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</si>
  <si>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</si>
  <si>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</si>
  <si>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</si>
  <si>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</si>
  <si>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</si>
  <si>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</si>
  <si>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</si>
  <si>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</si>
  <si>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</si>
  <si>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</si>
  <si>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</si>
  <si>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</si>
  <si>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</si>
  <si>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</si>
  <si>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</si>
  <si>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</si>
  <si>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</si>
  <si>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</si>
  <si>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</si>
  <si>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</si>
  <si>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</si>
  <si>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</si>
  <si>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</si>
  <si>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</si>
  <si>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</si>
  <si>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</si>
  <si>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</si>
  <si>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</si>
  <si>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</si>
  <si>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</si>
  <si>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</si>
  <si>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</si>
  <si>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</si>
  <si>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</si>
  <si>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</si>
  <si>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</si>
  <si>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</si>
  <si>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</si>
  <si>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</si>
  <si>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</si>
  <si>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</si>
  <si>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</si>
  <si>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</si>
  <si>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</si>
  <si>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</si>
  <si>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</si>
  <si>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</si>
  <si>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</si>
  <si>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</si>
  <si>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</si>
  <si>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</si>
  <si>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</si>
  <si>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</si>
  <si>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</si>
  <si>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</si>
  <si>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</si>
  <si>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</si>
  <si>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</si>
  <si>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</si>
  <si>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</si>
  <si>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</si>
  <si>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</si>
  <si>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</si>
  <si>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</si>
  <si>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</si>
  <si>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</si>
  <si>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</si>
  <si>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</si>
  <si>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</si>
  <si>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</si>
  <si>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</si>
  <si>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</si>
  <si>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</si>
  <si>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</si>
  <si>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</si>
  <si>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</si>
  <si>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</si>
  <si>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</si>
  <si>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</si>
  <si>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</si>
  <si>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</si>
  <si>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</si>
  <si>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</si>
  <si>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</si>
  <si>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</si>
  <si>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</si>
  <si>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</si>
  <si>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</si>
  <si>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</si>
  <si>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</si>
  <si>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</si>
  <si>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</si>
  <si>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</si>
  <si>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</si>
  <si>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</si>
  <si>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</si>
  <si>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</si>
  <si>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</si>
  <si>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</si>
  <si>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</si>
  <si>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</si>
  <si>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</si>
  <si>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</si>
  <si>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</si>
  <si>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</si>
  <si>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</si>
  <si>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</si>
  <si>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</si>
  <si>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</si>
  <si>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</si>
  <si>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</si>
  <si>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</si>
  <si>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</si>
  <si>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</si>
  <si>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</si>
  <si>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</si>
  <si>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</si>
  <si>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</si>
  <si>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</si>
  <si>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</si>
  <si>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</si>
  <si>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</si>
  <si>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</si>
  <si>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</si>
  <si>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</si>
  <si>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</si>
  <si>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</si>
  <si>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</si>
  <si>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</si>
  <si>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</si>
  <si>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</si>
  <si>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</si>
  <si>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</si>
  <si>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</si>
  <si>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</si>
  <si>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</si>
  <si>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</si>
  <si>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</si>
  <si>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</si>
  <si>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</si>
  <si>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</si>
  <si>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</si>
  <si>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</si>
  <si>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</si>
  <si>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</si>
  <si>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</si>
  <si>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</si>
  <si>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</si>
  <si>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</si>
  <si>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</si>
  <si>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</si>
  <si>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</si>
  <si>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</si>
  <si>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</si>
  <si>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</si>
  <si>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</si>
  <si>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</si>
  <si>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</si>
  <si>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</si>
  <si>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</si>
  <si>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</si>
  <si>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</si>
  <si>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</si>
  <si>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</si>
  <si>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</si>
  <si>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</si>
  <si>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</si>
  <si>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</si>
  <si>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</si>
  <si>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</si>
  <si>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</si>
  <si>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</si>
  <si>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</si>
  <si>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</si>
  <si>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</si>
  <si>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</si>
  <si>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</si>
  <si>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</si>
  <si>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</si>
  <si>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</si>
  <si>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</si>
  <si>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</si>
  <si>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</si>
  <si>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</si>
  <si>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</si>
  <si>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</si>
  <si>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</si>
  <si>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</si>
  <si>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</si>
  <si>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</si>
  <si>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</si>
  <si>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</si>
  <si>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</si>
  <si>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</si>
  <si>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</si>
  <si>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</si>
  <si>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</si>
  <si>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</si>
  <si>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</si>
  <si>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</si>
  <si>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</si>
  <si>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</si>
  <si>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</si>
  <si>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</si>
  <si>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</si>
  <si>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</si>
  <si>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</si>
  <si>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</si>
  <si>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</si>
  <si>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</si>
  <si>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</si>
  <si>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</si>
  <si>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</si>
  <si>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</si>
  <si>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</si>
  <si>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</si>
  <si>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</si>
  <si>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</si>
  <si>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</si>
  <si>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</si>
  <si>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</si>
  <si>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</si>
  <si>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</si>
  <si>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</si>
  <si>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</si>
  <si>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</si>
  <si>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</si>
  <si>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</si>
  <si>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</si>
  <si>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</si>
  <si>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</si>
  <si>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</si>
  <si>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</si>
  <si>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</si>
  <si>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</si>
  <si>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</si>
  <si>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</si>
  <si>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</si>
  <si>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</si>
  <si>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</si>
  <si>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</si>
  <si>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</si>
  <si>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</si>
  <si>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</si>
  <si>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</si>
  <si>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</si>
  <si>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</si>
  <si>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</si>
  <si>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</si>
  <si>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</si>
  <si>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</si>
  <si>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</si>
  <si>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</si>
  <si>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</si>
  <si>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</si>
  <si>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</si>
  <si>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</si>
  <si>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</si>
  <si>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</si>
  <si>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</si>
  <si>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</si>
  <si>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</si>
  <si>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</si>
  <si>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</si>
  <si>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</si>
  <si>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</si>
  <si>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</si>
  <si>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</si>
  <si>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</si>
  <si>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</si>
  <si>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</si>
  <si>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</si>
  <si>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</si>
  <si>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</si>
  <si>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</si>
  <si>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</si>
  <si>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</si>
  <si>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</si>
  <si>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</si>
  <si>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</si>
  <si>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</si>
  <si>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</si>
  <si>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</si>
  <si>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</si>
  <si>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</si>
  <si>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</si>
  <si>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</si>
  <si>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</si>
  <si>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</si>
  <si>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</si>
  <si>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</si>
  <si>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</si>
  <si>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</si>
  <si>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</si>
  <si>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</si>
  <si>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</si>
  <si>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</si>
  <si>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</si>
  <si>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</si>
  <si>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</si>
  <si>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</si>
  <si>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</si>
  <si>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</si>
  <si>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</si>
  <si>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</si>
  <si>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</si>
  <si>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</si>
  <si>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</si>
  <si>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</si>
  <si>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</si>
  <si>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</si>
  <si>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</si>
  <si>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</si>
  <si>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</si>
  <si>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</si>
  <si>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</si>
  <si>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</si>
  <si>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</si>
  <si>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</si>
  <si>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</si>
  <si>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</si>
  <si>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</si>
  <si>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</si>
  <si>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</si>
  <si>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</si>
  <si>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</si>
  <si>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</si>
  <si>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</si>
  <si>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</si>
  <si>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</si>
  <si>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</si>
  <si>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</si>
  <si>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</si>
  <si>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</si>
  <si>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</si>
  <si>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</si>
  <si>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</si>
  <si>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</si>
  <si>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</si>
  <si>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</si>
  <si>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</si>
  <si>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</si>
  <si>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</si>
  <si>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</si>
  <si>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</si>
  <si>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</si>
  <si>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</si>
  <si>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</si>
  <si>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</si>
  <si>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</si>
  <si>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</si>
  <si>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</si>
  <si>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</si>
  <si>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</si>
  <si>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</si>
  <si>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</si>
  <si>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</si>
  <si>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</si>
  <si>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</si>
  <si>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</si>
  <si>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</si>
  <si>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</si>
  <si>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</si>
  <si>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</si>
  <si>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</si>
  <si>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</si>
  <si>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</si>
  <si>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</si>
  <si>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</si>
  <si>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</si>
  <si>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</si>
  <si>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</si>
  <si>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</si>
  <si>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</si>
  <si>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</si>
  <si>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</si>
  <si>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</si>
  <si>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</si>
  <si>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</si>
  <si>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</si>
  <si>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</si>
  <si>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</si>
  <si>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</si>
  <si>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</si>
  <si>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</si>
  <si>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</si>
  <si>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</si>
  <si>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</si>
  <si>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</si>
  <si>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</si>
  <si>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</si>
  <si>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</si>
  <si>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</si>
  <si>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</si>
  <si>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</si>
  <si>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</si>
  <si>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</si>
  <si>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</si>
  <si>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</si>
  <si>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</si>
  <si>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</si>
  <si>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</si>
  <si>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</si>
  <si>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</si>
  <si>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</si>
  <si>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</si>
  <si>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</si>
  <si>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</si>
  <si>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</si>
  <si>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</si>
  <si>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</si>
  <si>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</si>
  <si>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</si>
  <si>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</si>
  <si>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</si>
  <si>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</si>
  <si>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</si>
  <si>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</si>
  <si>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</si>
  <si>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</si>
  <si>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</si>
  <si>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</si>
  <si>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</si>
  <si>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</si>
  <si>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</si>
  <si>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</si>
  <si>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</si>
  <si>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</si>
  <si>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</si>
  <si>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</si>
  <si>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</si>
  <si>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</si>
  <si>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</si>
  <si>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</si>
  <si>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</si>
  <si>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</si>
  <si>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</si>
  <si>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</si>
  <si>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</si>
  <si>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</si>
  <si>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</si>
  <si>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</si>
  <si>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</si>
  <si>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</si>
  <si>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</si>
  <si>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</si>
  <si>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</si>
  <si>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</si>
  <si>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</si>
  <si>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</si>
  <si>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</si>
  <si>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</si>
  <si>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</si>
  <si>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</si>
  <si>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</si>
  <si>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</si>
  <si>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</si>
  <si>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</si>
  <si>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</si>
  <si>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</si>
  <si>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</si>
  <si>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</si>
  <si>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</si>
  <si>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</si>
  <si>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</si>
  <si>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</si>
  <si>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</si>
  <si>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</si>
  <si>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</si>
  <si>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</si>
  <si>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</si>
  <si>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</si>
  <si>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</si>
  <si>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</si>
  <si>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</si>
  <si>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</si>
  <si>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</si>
  <si>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</si>
  <si>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</si>
  <si>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</si>
  <si>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</si>
  <si>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</si>
  <si>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</si>
  <si>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</si>
  <si>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</si>
  <si>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</si>
  <si>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</si>
  <si>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</si>
  <si>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</si>
  <si>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</si>
  <si>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</si>
  <si>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</si>
  <si>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</si>
  <si>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</si>
  <si>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</si>
  <si>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</si>
  <si>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</si>
  <si>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</si>
  <si>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</si>
  <si>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</si>
  <si>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</si>
  <si>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</si>
  <si>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</si>
  <si>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</si>
  <si>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</si>
  <si>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</si>
  <si>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</si>
  <si>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</si>
  <si>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</si>
  <si>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</si>
  <si>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</si>
  <si>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</si>
  <si>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</si>
  <si>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</si>
  <si>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</si>
  <si>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</si>
  <si>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</si>
  <si>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</si>
  <si>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</si>
  <si>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</si>
  <si>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</si>
  <si>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</si>
  <si>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</si>
  <si>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</si>
  <si>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</si>
  <si>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</si>
  <si>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</si>
  <si>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</si>
  <si>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</si>
  <si>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</si>
  <si>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</si>
  <si>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</si>
  <si>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</si>
  <si>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</si>
  <si>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</si>
  <si>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</si>
  <si>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</si>
  <si>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</si>
  <si>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</si>
  <si>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</si>
  <si>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</si>
  <si>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</si>
  <si>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</si>
  <si>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</si>
  <si>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</si>
  <si>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</si>
  <si>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</si>
  <si>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</si>
  <si>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</si>
  <si>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</si>
  <si>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</si>
  <si>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</si>
  <si>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</si>
  <si>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</si>
  <si>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</si>
  <si>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</si>
  <si>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</si>
  <si>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</si>
  <si>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</si>
  <si>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</si>
  <si>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</si>
  <si>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</si>
  <si>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</si>
  <si>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</si>
  <si>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</si>
  <si>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</si>
  <si>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</si>
  <si>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</si>
  <si>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</si>
  <si>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</si>
  <si>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</si>
  <si>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</si>
  <si>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</si>
  <si>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</si>
  <si>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</si>
  <si>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</si>
  <si>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</si>
  <si>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</si>
  <si>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</si>
  <si>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</si>
  <si>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</si>
  <si>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</si>
  <si>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</si>
  <si>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</si>
  <si>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</si>
  <si>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</si>
  <si>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</si>
  <si>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</si>
  <si>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</si>
  <si>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</si>
  <si>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</si>
  <si>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</si>
  <si>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</si>
  <si>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</si>
  <si>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</si>
  <si>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</si>
  <si>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</si>
  <si>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</si>
  <si>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</si>
  <si>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</si>
  <si>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</si>
  <si>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</si>
  <si>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</si>
  <si>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</si>
  <si>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</si>
  <si>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</si>
  <si>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</si>
  <si>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</si>
  <si>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</si>
  <si>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</si>
  <si>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</si>
  <si>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</si>
  <si>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</si>
  <si>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</si>
  <si>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</si>
  <si>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</si>
  <si>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</si>
  <si>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</si>
  <si>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</si>
  <si>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</si>
  <si>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</si>
  <si>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</si>
  <si>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</si>
  <si>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</si>
  <si>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</si>
  <si>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</si>
  <si>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</si>
  <si>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</si>
  <si>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</si>
  <si>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</si>
  <si>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</si>
  <si>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</si>
  <si>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</si>
  <si>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</si>
  <si>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</si>
  <si>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</si>
  <si>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</si>
  <si>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</si>
  <si>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</si>
  <si>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</si>
  <si>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</si>
  <si>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</si>
  <si>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</si>
  <si>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</si>
  <si>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</si>
  <si>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</si>
  <si>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</si>
  <si>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</si>
  <si>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</si>
  <si>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</si>
  <si>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</si>
  <si>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</si>
  <si>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</si>
  <si>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</si>
  <si>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</si>
  <si>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</si>
  <si>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</si>
  <si>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</si>
  <si>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</si>
  <si>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</si>
  <si>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</si>
  <si>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</si>
  <si>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</si>
  <si>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</si>
  <si>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</si>
  <si>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</si>
  <si>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</si>
  <si>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</si>
  <si>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</si>
  <si>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</si>
  <si>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</si>
  <si>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</si>
  <si>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</si>
  <si>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</si>
  <si>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</si>
  <si>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</si>
  <si>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</si>
  <si>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</si>
  <si>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</si>
  <si>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</si>
  <si>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</si>
  <si>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</si>
  <si>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</si>
  <si>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</si>
  <si>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</si>
  <si>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</si>
  <si>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</si>
  <si>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</si>
  <si>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</si>
  <si>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</si>
  <si>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</si>
  <si>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</si>
  <si>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</si>
  <si>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</si>
  <si>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</si>
  <si>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</si>
  <si>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</si>
  <si>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</si>
  <si>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</si>
  <si>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</si>
  <si>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</si>
  <si>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</si>
  <si>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</si>
  <si>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</si>
  <si>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</si>
  <si>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</si>
  <si>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</si>
  <si>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</si>
  <si>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</si>
  <si>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</si>
  <si>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</si>
  <si>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</si>
  <si>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</si>
  <si>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</si>
  <si>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</si>
  <si>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</si>
  <si>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</si>
  <si>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</si>
  <si>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</si>
  <si>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</si>
  <si>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</si>
  <si>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</si>
  <si>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</si>
  <si>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</si>
  <si>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</si>
  <si>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</si>
  <si>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</si>
  <si>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</si>
  <si>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</si>
  <si>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</si>
  <si>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</si>
  <si>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</si>
  <si>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</si>
  <si>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</si>
  <si>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</si>
  <si>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</si>
  <si>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</si>
  <si>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</si>
  <si>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</si>
  <si>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</si>
  <si>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</si>
  <si>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</si>
  <si>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</si>
  <si>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</si>
  <si>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</si>
  <si>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</si>
  <si>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</si>
  <si>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</si>
  <si>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</si>
  <si>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</si>
  <si>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</si>
  <si>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</si>
  <si>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</si>
  <si>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</si>
  <si>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</si>
  <si>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</si>
  <si>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</si>
  <si>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</si>
  <si>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</si>
  <si>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</si>
  <si>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</si>
  <si>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</si>
  <si>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</si>
  <si>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</si>
  <si>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</si>
  <si>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</si>
  <si>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</si>
  <si>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</si>
  <si>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</si>
  <si>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</si>
  <si>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</si>
  <si>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</si>
  <si>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</si>
  <si>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</si>
  <si>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</si>
  <si>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</si>
  <si>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</si>
  <si>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</si>
  <si>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</si>
  <si>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</si>
  <si>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</si>
  <si>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</si>
  <si>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</si>
  <si>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</si>
  <si>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</si>
  <si>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</si>
  <si>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</si>
  <si>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</si>
  <si>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</si>
  <si>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</si>
  <si>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</si>
  <si>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</si>
  <si>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</si>
  <si>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</si>
  <si>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</si>
  <si>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</si>
  <si>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</si>
  <si>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</si>
  <si>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</si>
  <si>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</si>
  <si>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</si>
  <si>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</si>
  <si>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</si>
  <si>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</si>
  <si>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</si>
  <si>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</si>
  <si>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</si>
  <si>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</si>
  <si>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</si>
  <si>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</si>
  <si>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</si>
  <si>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</si>
  <si>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</si>
  <si>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</si>
  <si>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</si>
  <si>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</si>
  <si>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</si>
  <si>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</si>
  <si>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</si>
  <si>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</si>
  <si>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</si>
  <si>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</si>
  <si>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</si>
  <si>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</si>
  <si>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</si>
  <si>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</si>
  <si>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</si>
  <si>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</si>
  <si>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</si>
  <si>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</si>
  <si>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</si>
  <si>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</si>
  <si>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</si>
  <si>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</si>
  <si>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</si>
  <si>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</si>
  <si>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</si>
  <si>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</si>
  <si>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</si>
  <si>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</si>
  <si>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</si>
  <si>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</si>
  <si>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</si>
  <si>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</si>
  <si>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</si>
  <si>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</si>
  <si>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</si>
  <si>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</si>
  <si>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</si>
  <si>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</si>
  <si>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</si>
  <si>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</si>
  <si>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</si>
  <si>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</si>
  <si>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</si>
  <si>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</si>
  <si>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</si>
  <si>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</si>
  <si>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</si>
  <si>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</si>
  <si>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</si>
  <si>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</si>
  <si>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</si>
  <si>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</si>
  <si>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</si>
  <si>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</si>
  <si>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</si>
  <si>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</si>
  <si>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</si>
  <si>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</si>
  <si>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</si>
  <si>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</si>
  <si>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</si>
  <si>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</si>
  <si>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</si>
  <si>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</si>
  <si>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</si>
  <si>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</si>
  <si>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</si>
  <si>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</si>
  <si>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</si>
  <si>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</si>
  <si>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</si>
  <si>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</si>
  <si>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</si>
  <si>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</si>
  <si>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</si>
  <si>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</si>
  <si>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</si>
  <si>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</si>
  <si>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</si>
  <si>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</si>
  <si>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</si>
  <si>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</si>
  <si>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</si>
  <si>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</si>
  <si>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</si>
  <si>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</si>
  <si>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</si>
  <si>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</si>
  <si>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</si>
  <si>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</si>
  <si>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</si>
  <si>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</si>
  <si>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</si>
  <si>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</si>
  <si>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</si>
  <si>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</si>
  <si>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</si>
  <si>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</si>
  <si>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</si>
  <si>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</si>
  <si>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</si>
  <si>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</si>
  <si>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</si>
  <si>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</si>
  <si>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</si>
  <si>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</si>
  <si>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</si>
  <si>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</si>
  <si>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</si>
  <si>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</si>
  <si>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</si>
  <si>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</si>
  <si>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</si>
  <si>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</si>
  <si>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</si>
  <si>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</si>
  <si>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</si>
  <si>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</si>
  <si>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</si>
  <si>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</si>
  <si>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</si>
  <si>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</si>
  <si>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</si>
  <si>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</si>
  <si>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</si>
  <si>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</si>
  <si>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</si>
  <si>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</si>
  <si>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</si>
  <si>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</si>
  <si>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</si>
  <si>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</si>
  <si>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</si>
  <si>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</si>
  <si>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</si>
  <si>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</si>
  <si>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</si>
  <si>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</si>
  <si>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</si>
  <si>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</si>
  <si>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</si>
  <si>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</si>
  <si>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</si>
  <si>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</si>
  <si>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</si>
  <si>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</si>
  <si>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</si>
  <si>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</si>
  <si>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</si>
  <si>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</si>
  <si>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</si>
  <si>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</si>
  <si>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</si>
  <si>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</si>
  <si>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</si>
  <si>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</si>
  <si>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</si>
  <si>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</si>
  <si>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</si>
  <si>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</si>
  <si>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</si>
  <si>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</si>
  <si>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</si>
  <si>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</si>
  <si>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</si>
  <si>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</si>
  <si>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</si>
  <si>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</si>
  <si>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</si>
  <si>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</si>
  <si>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</si>
  <si>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</si>
  <si>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</si>
  <si>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</si>
  <si>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</si>
  <si>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</si>
  <si>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</si>
  <si>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</si>
  <si>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</si>
  <si>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</si>
  <si>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</si>
  <si>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</si>
  <si>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</si>
  <si>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</si>
  <si>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</si>
  <si>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</si>
  <si>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</si>
  <si>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</si>
  <si>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</si>
  <si>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</si>
  <si>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</si>
  <si>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</si>
  <si>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</si>
  <si>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</si>
  <si>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</si>
  <si>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</si>
  <si>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</si>
  <si>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</si>
  <si>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</si>
  <si>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</si>
  <si>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</si>
  <si>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</si>
  <si>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</si>
  <si>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</si>
  <si>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</si>
  <si>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</si>
  <si>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</si>
  <si>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</si>
  <si>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</si>
  <si>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</si>
  <si>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</si>
  <si>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</si>
  <si>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</si>
  <si>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</si>
  <si>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</si>
  <si>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</si>
  <si>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</si>
  <si>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</si>
  <si>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</si>
  <si>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</si>
  <si>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</si>
  <si>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</si>
  <si>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</si>
  <si>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</si>
  <si>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</si>
  <si>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</si>
  <si>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</si>
  <si>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</si>
  <si>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</si>
  <si>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</si>
  <si>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</si>
  <si>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</si>
  <si>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</si>
  <si>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</si>
  <si>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</si>
  <si>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</si>
  <si>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</si>
  <si>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</si>
  <si>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</si>
  <si>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</si>
  <si>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</si>
  <si>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</si>
  <si>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</si>
  <si>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</si>
  <si>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</si>
  <si>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</si>
  <si>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</si>
  <si>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</si>
  <si>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</si>
  <si>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</si>
  <si>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</si>
  <si>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</si>
  <si>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</si>
  <si>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</si>
  <si>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</si>
  <si>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</si>
  <si>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</si>
  <si>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</si>
  <si>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</si>
  <si>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</si>
  <si>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</si>
  <si>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</si>
  <si>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</si>
  <si>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</si>
  <si>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</si>
  <si>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</si>
  <si>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</si>
  <si>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</si>
  <si>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</si>
  <si>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</si>
  <si>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</si>
  <si>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</si>
  <si>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</si>
  <si>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</si>
  <si>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</si>
  <si>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</si>
  <si>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</si>
  <si>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</si>
  <si>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</si>
  <si>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</si>
  <si>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</si>
  <si>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</si>
  <si>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</si>
  <si>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</si>
  <si>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</si>
  <si>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</si>
  <si>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</si>
  <si>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</si>
  <si>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</si>
  <si>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</si>
  <si>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</si>
  <si>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</si>
  <si>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</si>
  <si>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</si>
  <si>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</si>
  <si>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</si>
  <si>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</si>
  <si>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</si>
  <si>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</si>
  <si>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</si>
  <si>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</si>
  <si>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</si>
  <si>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</si>
  <si>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</si>
  <si>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</si>
  <si>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</si>
  <si>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</si>
  <si>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</si>
  <si>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</si>
  <si>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</si>
  <si>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</si>
  <si>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</si>
  <si>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</si>
  <si>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</si>
  <si>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</si>
  <si>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</si>
  <si>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</si>
  <si>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</si>
  <si>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</si>
  <si>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</si>
  <si>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</si>
  <si>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</si>
  <si>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</si>
  <si>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</si>
  <si>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</si>
  <si>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</si>
  <si>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</si>
  <si>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</si>
  <si>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</si>
  <si>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</si>
  <si>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</si>
  <si>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</si>
  <si>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</si>
  <si>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</si>
  <si>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</si>
  <si>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</si>
  <si>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</si>
  <si>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</si>
  <si>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</si>
  <si>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</si>
  <si>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</si>
  <si>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</si>
  <si>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</si>
  <si>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</si>
  <si>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</si>
  <si>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</si>
  <si>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</si>
  <si>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</si>
  <si>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</si>
  <si>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</si>
  <si>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</si>
  <si>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</si>
  <si>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</si>
  <si>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</si>
  <si>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</si>
  <si>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</si>
  <si>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</si>
  <si>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</si>
  <si>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</si>
  <si>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</si>
  <si>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</si>
  <si>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</si>
  <si>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</si>
  <si>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</si>
  <si>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</si>
  <si>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</si>
  <si>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</si>
  <si>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</si>
  <si>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</si>
  <si>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</si>
  <si>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</si>
  <si>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</si>
  <si>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</si>
  <si>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</si>
  <si>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</si>
  <si>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</si>
  <si>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</si>
  <si>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</si>
  <si>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</si>
  <si>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</si>
  <si>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</si>
  <si>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</si>
  <si>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</si>
  <si>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</si>
  <si>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</si>
  <si>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</si>
  <si>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</si>
  <si>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</si>
  <si>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</si>
  <si>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</si>
  <si>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</si>
  <si>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</si>
  <si>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</si>
  <si>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</si>
  <si>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</si>
  <si>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</si>
  <si>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</si>
  <si>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</si>
  <si>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</si>
  <si>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</si>
  <si>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</si>
  <si>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</si>
  <si>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</si>
  <si>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</si>
  <si>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</si>
  <si>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</si>
  <si>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</si>
  <si>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</si>
  <si>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</si>
  <si>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</si>
  <si>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</si>
  <si>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</si>
  <si>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</si>
  <si>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</si>
  <si>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</si>
  <si>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</si>
  <si>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</si>
  <si>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</si>
  <si>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</si>
  <si>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</si>
  <si>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</si>
  <si>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</si>
  <si>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</si>
  <si>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</si>
  <si>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</si>
  <si>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</si>
  <si>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</si>
  <si>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</si>
  <si>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</si>
  <si>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</si>
  <si>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</si>
  <si>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</si>
  <si>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</si>
  <si>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</si>
  <si>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</si>
  <si>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</si>
  <si>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</si>
  <si>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</si>
  <si>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</si>
  <si>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</si>
  <si>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</si>
  <si>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</si>
  <si>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</si>
  <si>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</si>
  <si>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</si>
  <si>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</si>
  <si>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</si>
  <si>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</si>
  <si>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</si>
  <si>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</si>
  <si>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</si>
  <si>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</si>
  <si>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</si>
  <si>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</si>
  <si>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</si>
  <si>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</si>
  <si>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</si>
  <si>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</si>
  <si>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</si>
  <si>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</si>
  <si>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</si>
  <si>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</si>
  <si>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</si>
  <si>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</si>
  <si>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</si>
  <si>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</si>
  <si>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</si>
  <si>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</si>
  <si>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</si>
  <si>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</si>
  <si>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</si>
  <si>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</si>
  <si>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</si>
  <si>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</si>
  <si>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</si>
  <si>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</si>
  <si>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</si>
  <si>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</si>
  <si>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</si>
  <si>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</si>
  <si>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</si>
  <si>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</si>
  <si>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</si>
  <si>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</si>
  <si>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</si>
  <si>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</si>
  <si>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</si>
  <si>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</si>
  <si>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</si>
  <si>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</si>
  <si>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</si>
  <si>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</si>
  <si>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</si>
  <si>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</si>
  <si>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</si>
  <si>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</si>
  <si>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</si>
  <si>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</si>
  <si>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</si>
  <si>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</si>
  <si>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</si>
  <si>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</si>
  <si>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</si>
  <si>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</si>
  <si>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</si>
  <si>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</si>
  <si>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</si>
  <si>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</si>
  <si>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</si>
  <si>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</si>
  <si>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</si>
  <si>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</si>
  <si>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</si>
  <si>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</si>
  <si>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</si>
  <si>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</si>
  <si>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</si>
  <si>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</si>
  <si>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</si>
  <si>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</si>
  <si>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</si>
  <si>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</si>
  <si>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</si>
  <si>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</si>
  <si>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</si>
  <si>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</si>
  <si>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</si>
  <si>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</si>
  <si>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</si>
  <si>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</si>
  <si>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</si>
  <si>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</si>
  <si>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</si>
  <si>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</si>
  <si>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</si>
  <si>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</si>
  <si>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</si>
  <si>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</si>
  <si>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</si>
  <si>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</si>
  <si>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</si>
  <si>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</si>
  <si>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</si>
  <si>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</si>
  <si>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</si>
  <si>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</si>
  <si>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</si>
  <si>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</si>
  <si>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</si>
  <si>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</si>
  <si>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</si>
  <si>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</si>
  <si>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</si>
  <si>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</si>
  <si>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</si>
  <si>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</si>
  <si>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</si>
  <si>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</si>
  <si>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</si>
  <si>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</si>
  <si>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</si>
  <si>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</si>
  <si>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</si>
  <si>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</si>
  <si>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</si>
  <si>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</si>
  <si>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</si>
  <si>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</si>
  <si>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</si>
  <si>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</si>
  <si>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</si>
  <si>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</si>
  <si>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</si>
  <si>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</si>
  <si>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</si>
  <si>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</si>
  <si>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</si>
  <si>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</si>
  <si>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</si>
  <si>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</si>
  <si>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</si>
  <si>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</si>
  <si>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</si>
  <si>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</si>
  <si>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</si>
  <si>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</si>
  <si>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</si>
  <si>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</si>
  <si>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</si>
  <si>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</si>
  <si>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</si>
  <si>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</si>
  <si>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</si>
  <si>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</si>
  <si>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</si>
  <si>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</si>
  <si>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</si>
  <si>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</si>
  <si>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</si>
  <si>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</si>
  <si>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</si>
  <si>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</si>
  <si>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</si>
  <si>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</si>
  <si>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</si>
  <si>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</si>
  <si>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</si>
  <si>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</si>
  <si>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</si>
  <si>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</si>
  <si>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</si>
  <si>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</si>
  <si>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</si>
  <si>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</si>
  <si>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</si>
  <si>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</si>
  <si>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</si>
  <si>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</si>
  <si>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</si>
  <si>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</si>
  <si>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</si>
  <si>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</si>
  <si>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</si>
  <si>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</si>
  <si>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</si>
  <si>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</si>
  <si>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</si>
  <si>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</si>
  <si>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</si>
  <si>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</si>
  <si>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</si>
  <si>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</si>
  <si>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</si>
  <si>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</si>
  <si>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</si>
  <si>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</si>
  <si>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</si>
  <si>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</si>
  <si>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</si>
  <si>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</si>
  <si>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</si>
  <si>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</si>
  <si>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</si>
  <si>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</si>
  <si>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</si>
  <si>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</si>
  <si>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</si>
  <si>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</si>
  <si>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</si>
  <si>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</si>
  <si>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</si>
  <si>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</si>
  <si>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</si>
  <si>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</si>
  <si>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</si>
  <si>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</si>
  <si>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</si>
  <si>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</si>
  <si>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</si>
  <si>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</si>
  <si>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</si>
  <si>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</si>
  <si>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</si>
  <si>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</si>
  <si>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</si>
  <si>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</si>
  <si>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</si>
  <si>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</si>
  <si>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</si>
  <si>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</si>
  <si>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</si>
  <si>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</si>
  <si>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</si>
  <si>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</si>
  <si>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</si>
  <si>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</si>
  <si>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</si>
  <si>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</si>
  <si>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</si>
  <si>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</si>
  <si>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</si>
  <si>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</si>
  <si>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</si>
  <si>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</si>
  <si>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</si>
  <si>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</si>
  <si>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</si>
  <si>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</si>
  <si>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</si>
  <si>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</si>
  <si>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</si>
  <si>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</si>
  <si>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</si>
  <si>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</si>
  <si>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</si>
  <si>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</si>
  <si>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</si>
  <si>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</si>
  <si>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</si>
  <si>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</si>
  <si>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</si>
  <si>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</si>
  <si>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</si>
  <si>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</si>
  <si>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</si>
  <si>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</si>
  <si>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</si>
  <si>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</si>
  <si>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</si>
  <si>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</si>
  <si>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</si>
  <si>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</si>
  <si>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</si>
  <si>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</si>
  <si>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</si>
  <si>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</si>
  <si>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</si>
  <si>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</si>
  <si>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</si>
  <si>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</si>
  <si>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</si>
  <si>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</si>
  <si>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</si>
  <si>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</si>
  <si>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</si>
  <si>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</si>
  <si>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</si>
  <si>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</si>
  <si>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</si>
  <si>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</si>
  <si>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</si>
  <si>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</si>
  <si>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</si>
  <si>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</si>
  <si>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</si>
  <si>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</si>
  <si>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</si>
  <si>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</si>
  <si>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</si>
  <si>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</si>
  <si>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</si>
  <si>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</si>
  <si>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</si>
  <si>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</si>
  <si>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</si>
  <si>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</si>
  <si>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</si>
  <si>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</si>
  <si>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</si>
  <si>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</si>
  <si>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</si>
  <si>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</si>
  <si>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</si>
  <si>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</si>
  <si>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</si>
  <si>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</si>
  <si>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</si>
  <si>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</si>
  <si>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</si>
  <si>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</si>
  <si>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</si>
  <si>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</si>
  <si>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</si>
  <si>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</si>
  <si>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</si>
  <si>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</si>
  <si>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</si>
  <si>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</si>
  <si>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</si>
  <si>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</si>
  <si>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</si>
  <si>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</si>
  <si>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</si>
  <si>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</si>
  <si>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</si>
  <si>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</si>
  <si>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</si>
  <si>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</si>
  <si>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</si>
  <si>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</si>
  <si>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</si>
  <si>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</si>
  <si>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</si>
  <si>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</si>
  <si>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</si>
  <si>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</si>
  <si>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</si>
  <si>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</si>
  <si>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</si>
  <si>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</si>
  <si>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</si>
  <si>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</si>
  <si>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</si>
  <si>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</si>
  <si>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</si>
  <si>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</si>
  <si>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</si>
  <si>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</si>
  <si>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</si>
  <si>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</si>
  <si>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</si>
  <si>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</si>
  <si>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</si>
  <si>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</si>
  <si>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</si>
  <si>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</si>
  <si>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</si>
  <si>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</si>
  <si>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</si>
  <si>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</si>
  <si>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</si>
  <si>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</si>
  <si>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</si>
  <si>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</si>
  <si>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</si>
  <si>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</si>
  <si>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</si>
  <si>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</si>
  <si>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</si>
  <si>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</si>
  <si>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</si>
  <si>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</si>
  <si>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</si>
  <si>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</si>
  <si>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</si>
  <si>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</si>
  <si>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</si>
  <si>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</si>
  <si>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</si>
  <si>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</si>
  <si>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</si>
  <si>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</si>
  <si>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</si>
  <si>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</si>
  <si>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</si>
  <si>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</si>
  <si>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</si>
  <si>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</si>
  <si>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</si>
  <si>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</si>
  <si>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</si>
  <si>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</si>
  <si>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</si>
  <si>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</si>
  <si>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</si>
  <si>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</si>
  <si>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</si>
  <si>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</si>
  <si>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</si>
  <si>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</si>
  <si>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</si>
  <si>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</si>
  <si>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</si>
  <si>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</si>
  <si>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</si>
  <si>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</si>
  <si>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</si>
  <si>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</si>
  <si>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</si>
  <si>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</si>
  <si>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</si>
  <si>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</si>
  <si>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</si>
  <si>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</si>
  <si>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</si>
  <si>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</si>
  <si>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</si>
  <si>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</si>
  <si>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</si>
  <si>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</si>
  <si>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</si>
  <si>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</si>
  <si>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</si>
  <si>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</si>
  <si>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</si>
  <si>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</si>
  <si>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</si>
  <si>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</si>
  <si>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</si>
  <si>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</si>
  <si>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</si>
  <si>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</si>
  <si>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</si>
  <si>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</si>
  <si>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</si>
  <si>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</si>
  <si>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</si>
  <si>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</si>
  <si>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</si>
  <si>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</si>
  <si>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</si>
  <si>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</si>
  <si>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</si>
  <si>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</si>
  <si>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</si>
  <si>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</si>
  <si>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</si>
  <si>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</si>
  <si>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</si>
  <si>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</si>
  <si>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</si>
  <si>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</si>
  <si>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</si>
  <si>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</si>
  <si>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</si>
  <si>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</si>
  <si>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</si>
  <si>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</si>
  <si>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</si>
  <si>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</si>
  <si>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</si>
  <si>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</si>
  <si>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</si>
  <si>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</si>
  <si>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</si>
  <si>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</si>
  <si>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</si>
  <si>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</si>
  <si>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</si>
  <si>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</si>
  <si>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</si>
  <si>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</si>
  <si>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</si>
  <si>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</si>
  <si>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</si>
  <si>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</si>
  <si>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</si>
  <si>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</si>
  <si>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</si>
  <si>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</si>
  <si>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</si>
  <si>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</si>
  <si>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</si>
  <si>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</si>
  <si>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</si>
  <si>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</si>
  <si>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</si>
  <si>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</si>
  <si>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</si>
  <si>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</si>
  <si>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</si>
  <si>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</si>
  <si>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</si>
  <si>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</si>
  <si>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</si>
  <si>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</si>
  <si>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</si>
  <si>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</si>
  <si>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</si>
  <si>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</si>
  <si>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</si>
  <si>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</si>
  <si>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</si>
  <si>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</si>
  <si>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</si>
  <si>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</si>
  <si>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</si>
  <si>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</si>
  <si>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</si>
  <si>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</si>
  <si>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</si>
  <si>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</si>
  <si>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</si>
  <si>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</si>
  <si>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</si>
  <si>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</si>
  <si>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</si>
  <si>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</si>
  <si>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</si>
  <si>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</si>
  <si>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</si>
  <si>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</si>
  <si>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</si>
  <si>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</si>
  <si>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</si>
  <si>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</si>
  <si>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</si>
  <si>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</si>
  <si>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</si>
  <si>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</si>
  <si>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</si>
  <si>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</si>
  <si>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</si>
  <si>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</si>
  <si>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</si>
  <si>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</si>
  <si>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</si>
  <si>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</si>
  <si>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</si>
  <si>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</si>
  <si>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</si>
  <si>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</si>
  <si>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</si>
  <si>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</si>
  <si>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</si>
  <si>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</si>
  <si>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</si>
  <si>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</si>
  <si>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</si>
  <si>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</si>
  <si>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</si>
  <si>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</si>
  <si>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</si>
  <si>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</si>
  <si>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</si>
  <si>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</si>
  <si>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</si>
  <si>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</si>
  <si>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</si>
  <si>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</si>
  <si>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</si>
  <si>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</si>
  <si>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</si>
  <si>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</si>
  <si>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</si>
  <si>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</si>
  <si>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</si>
  <si>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</si>
  <si>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</si>
  <si>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</si>
  <si>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</si>
  <si>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</si>
  <si>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</si>
  <si>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</si>
  <si>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</si>
  <si>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</si>
  <si>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</si>
  <si>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</si>
  <si>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</si>
  <si>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</si>
  <si>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</si>
  <si>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</si>
  <si>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</si>
  <si>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</si>
  <si>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</si>
  <si>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</si>
  <si>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</si>
  <si>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</si>
  <si>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</si>
  <si>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</si>
  <si>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</si>
  <si>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</si>
  <si>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</si>
  <si>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</si>
  <si>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</si>
  <si>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</si>
  <si>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</si>
  <si>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</si>
  <si>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</si>
  <si>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</si>
  <si>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</si>
  <si>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</si>
  <si>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</si>
  <si>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</si>
  <si>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</si>
  <si>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</si>
  <si>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</si>
  <si>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</si>
  <si>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</si>
  <si>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</si>
  <si>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</si>
  <si>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</si>
  <si>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</si>
  <si>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</si>
  <si>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</si>
  <si>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</si>
  <si>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</si>
  <si>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</si>
  <si>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</si>
  <si>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</si>
  <si>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</si>
  <si>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</si>
  <si>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</si>
  <si>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</si>
  <si>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</si>
  <si>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</si>
  <si>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</si>
  <si>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</si>
  <si>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</si>
  <si>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</si>
  <si>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</si>
  <si>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</si>
  <si>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</si>
  <si>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</si>
  <si>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</si>
  <si>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</si>
  <si>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</si>
  <si>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</si>
  <si>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</si>
  <si>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</si>
  <si>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</si>
  <si>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</si>
  <si>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</si>
  <si>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</si>
  <si>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</si>
  <si>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</si>
  <si>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</si>
  <si>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</si>
  <si>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</si>
  <si>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</si>
  <si>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</si>
  <si>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</si>
  <si>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</si>
  <si>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</si>
  <si>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</si>
  <si>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</si>
  <si>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</si>
  <si>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</si>
  <si>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</si>
  <si>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</si>
  <si>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</si>
  <si>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</si>
  <si>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</si>
  <si>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</si>
  <si>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</si>
  <si>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</si>
  <si>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</si>
  <si>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</si>
  <si>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</si>
  <si>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</si>
  <si>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</si>
  <si>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</si>
  <si>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</si>
  <si>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</si>
  <si>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</si>
  <si>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</si>
  <si>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</si>
  <si>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</si>
  <si>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</si>
  <si>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</si>
  <si>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</si>
  <si>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</si>
  <si>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</si>
  <si>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</si>
  <si>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</si>
  <si>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</si>
  <si>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</si>
  <si>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</si>
  <si>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</si>
  <si>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</si>
  <si>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</si>
  <si>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</si>
  <si>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</si>
  <si>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</si>
  <si>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</si>
  <si>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</si>
  <si>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</si>
  <si>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</si>
  <si>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</si>
  <si>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</si>
  <si>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</si>
  <si>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</si>
  <si>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</si>
  <si>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</si>
  <si>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</si>
  <si>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</si>
  <si>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</si>
  <si>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</si>
  <si>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</si>
  <si>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</si>
  <si>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</si>
  <si>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</si>
  <si>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</si>
  <si>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</si>
  <si>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</si>
  <si>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</si>
  <si>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</si>
  <si>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</si>
  <si>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</si>
  <si>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</si>
  <si>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</si>
  <si>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</si>
  <si>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</si>
  <si>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</si>
  <si>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</si>
  <si>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</si>
  <si>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</si>
  <si>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</si>
  <si>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</si>
  <si>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</si>
  <si>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</si>
  <si>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</si>
  <si>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</si>
  <si>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</si>
  <si>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</si>
  <si>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</si>
  <si>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</si>
  <si>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</si>
  <si>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</si>
  <si>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</si>
  <si>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</si>
  <si>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</si>
  <si>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</si>
  <si>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</si>
  <si>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</si>
  <si>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</si>
  <si>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</si>
  <si>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</si>
  <si>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</si>
  <si>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</si>
  <si>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</si>
  <si>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</si>
  <si>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</si>
  <si>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</si>
  <si>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</si>
  <si>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</si>
  <si>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</si>
  <si>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</si>
  <si>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</si>
  <si>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</si>
  <si>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</si>
  <si>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</si>
  <si>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</si>
  <si>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</si>
  <si>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</si>
  <si>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</si>
  <si>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</si>
  <si>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</si>
  <si>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</si>
  <si>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</si>
  <si>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</si>
  <si>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</si>
  <si>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</si>
  <si>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</si>
  <si>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</si>
  <si>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</si>
  <si>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</si>
  <si>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</si>
  <si>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</si>
  <si>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</si>
  <si>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</si>
  <si>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</si>
  <si>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</si>
  <si>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</si>
  <si>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</si>
  <si>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</si>
  <si>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</si>
  <si>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</si>
  <si>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</si>
  <si>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</si>
  <si>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</si>
  <si>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</si>
  <si>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</si>
  <si>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</si>
  <si>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</si>
  <si>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</si>
  <si>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</si>
  <si>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</si>
  <si>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</si>
  <si>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</si>
  <si>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</si>
  <si>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</si>
  <si>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</si>
  <si>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</si>
  <si>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</si>
  <si>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</si>
  <si>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</si>
  <si>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</si>
  <si>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</si>
  <si>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</si>
  <si>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</si>
  <si>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</si>
  <si>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</si>
  <si>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</si>
  <si>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</si>
  <si>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</si>
  <si>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</si>
  <si>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</si>
  <si>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</si>
  <si>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</si>
  <si>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</si>
  <si>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</si>
  <si>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</si>
  <si>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</si>
  <si>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</si>
  <si>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</si>
  <si>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</si>
  <si>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</si>
  <si>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</si>
  <si>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</si>
  <si>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</si>
  <si>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</si>
  <si>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</si>
  <si>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</si>
  <si>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</si>
  <si>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</si>
  <si>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</si>
  <si>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</si>
  <si>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</si>
  <si>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</si>
  <si>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</si>
  <si>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</si>
  <si>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</si>
  <si>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</si>
  <si>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</si>
  <si>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</si>
  <si>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</si>
  <si>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</si>
  <si>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</si>
  <si>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</si>
  <si>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</si>
  <si>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</si>
  <si>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</si>
  <si>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</si>
  <si>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</si>
  <si>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</si>
  <si>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</si>
  <si>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</si>
  <si>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</si>
  <si>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</si>
  <si>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</si>
  <si>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</si>
  <si>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</si>
  <si>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</si>
  <si>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</si>
  <si>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</si>
  <si>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</si>
  <si>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</si>
  <si>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</si>
  <si>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</si>
  <si>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</si>
  <si>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</si>
  <si>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</si>
  <si>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</si>
  <si>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</si>
  <si>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</si>
  <si>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</si>
  <si>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</si>
  <si>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</si>
  <si>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</si>
  <si>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</si>
  <si>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</si>
  <si>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</si>
  <si>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</si>
  <si>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</si>
  <si>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</si>
  <si>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</si>
  <si>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</si>
  <si>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</si>
  <si>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</si>
  <si>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</si>
  <si>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</si>
  <si>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</si>
  <si>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</si>
  <si>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</si>
  <si>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</si>
  <si>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</si>
  <si>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</si>
  <si>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</si>
  <si>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</si>
  <si>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</si>
  <si>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</si>
  <si>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</si>
  <si>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</si>
  <si>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</si>
  <si>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</si>
  <si>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</si>
  <si>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</si>
  <si>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</si>
  <si>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</si>
  <si>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</si>
  <si>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</si>
  <si>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</si>
  <si>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</si>
  <si>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</si>
  <si>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</si>
  <si>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</si>
  <si>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</si>
  <si>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</si>
  <si>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</si>
  <si>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</si>
  <si>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</si>
  <si>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</si>
  <si>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</si>
  <si>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</si>
  <si>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</si>
  <si>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</si>
  <si>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</si>
  <si>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</si>
  <si>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</si>
  <si>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</si>
  <si>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</si>
  <si>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</si>
  <si>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</si>
  <si>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</si>
  <si>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</si>
  <si>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</si>
  <si>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</si>
  <si>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</si>
  <si>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</si>
  <si>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</si>
  <si>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</si>
  <si>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</si>
  <si>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</si>
  <si>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</si>
  <si>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</si>
  <si>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</si>
  <si>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</si>
  <si>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</si>
  <si>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</si>
  <si>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</si>
  <si>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</si>
  <si>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</si>
  <si>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</si>
  <si>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</si>
  <si>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</si>
  <si>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</si>
  <si>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</si>
  <si>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</si>
  <si>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</si>
  <si>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</si>
  <si>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</si>
  <si>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</si>
  <si>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</si>
  <si>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</si>
  <si>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</si>
  <si>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</si>
  <si>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</si>
  <si>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</si>
  <si>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</si>
  <si>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</si>
  <si>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</si>
  <si>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</si>
  <si>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</si>
  <si>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</si>
  <si>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</si>
  <si>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</si>
  <si>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</si>
  <si>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</si>
  <si>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</si>
  <si>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</si>
  <si>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</si>
  <si>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</si>
  <si>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</si>
  <si>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</si>
  <si>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</si>
  <si>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</si>
  <si>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</si>
  <si>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</si>
  <si>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</si>
  <si>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</si>
  <si>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</si>
  <si>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</si>
  <si>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</si>
  <si>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</si>
  <si>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</si>
  <si>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</si>
  <si>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</si>
  <si>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</si>
  <si>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</si>
  <si>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</si>
  <si>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</si>
  <si>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</si>
  <si>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</si>
  <si>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</si>
  <si>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</si>
  <si>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</si>
  <si>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</si>
  <si>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</si>
  <si>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</si>
  <si>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</si>
  <si>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</si>
  <si>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</si>
  <si>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</si>
  <si>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</si>
  <si>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</si>
  <si>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</si>
  <si>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</si>
  <si>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</si>
  <si>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</si>
  <si>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</si>
  <si>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</si>
  <si>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</si>
  <si>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</si>
  <si>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</si>
  <si>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</si>
  <si>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</si>
  <si>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</si>
  <si>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</si>
  <si>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</si>
  <si>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</si>
  <si>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</si>
  <si>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</si>
  <si>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</si>
  <si>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</si>
  <si>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</si>
  <si>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</si>
  <si>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</si>
  <si>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</si>
  <si>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</si>
  <si>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</si>
  <si>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</si>
  <si>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</si>
  <si>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</si>
  <si>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</si>
  <si>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</si>
  <si>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</si>
  <si>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</si>
  <si>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</si>
  <si>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</si>
  <si>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</si>
  <si>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</si>
  <si>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</si>
  <si>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</si>
  <si>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</si>
  <si>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</si>
  <si>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</si>
  <si>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</si>
  <si>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</si>
  <si>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</si>
  <si>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</si>
  <si>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</si>
  <si>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</si>
  <si>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</si>
  <si>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</si>
  <si>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</si>
  <si>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</si>
  <si>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</si>
  <si>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</si>
  <si>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</si>
  <si>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</si>
  <si>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</si>
  <si>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</si>
  <si>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</si>
  <si>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</si>
  <si>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</si>
  <si>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</si>
  <si>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</si>
  <si>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</si>
  <si>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</si>
  <si>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</si>
  <si>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</si>
  <si>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</si>
  <si>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</si>
  <si>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</si>
  <si>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</si>
  <si>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</si>
  <si>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</si>
  <si>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</si>
  <si>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</si>
  <si>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</si>
  <si>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</si>
  <si>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</si>
  <si>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</si>
  <si>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</si>
  <si>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</si>
  <si>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</si>
  <si>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</si>
  <si>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</si>
  <si>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</si>
  <si>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</si>
  <si>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</si>
  <si>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</si>
  <si>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</si>
  <si>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</si>
  <si>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</si>
  <si>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</si>
  <si>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</si>
  <si>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</si>
  <si>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</si>
  <si>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</si>
  <si>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</si>
  <si>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</si>
  <si>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</si>
  <si>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</si>
  <si>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</si>
  <si>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</si>
  <si>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</si>
  <si>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</si>
  <si>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</si>
  <si>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</si>
  <si>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</si>
  <si>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</si>
  <si>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</si>
  <si>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</si>
  <si>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</si>
  <si>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</si>
  <si>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</si>
  <si>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</si>
  <si>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</si>
  <si>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</si>
  <si>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</si>
  <si>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</si>
  <si>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</si>
  <si>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</si>
  <si>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</si>
  <si>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</si>
  <si>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</si>
  <si>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</si>
  <si>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</si>
  <si>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</si>
  <si>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</si>
  <si>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</si>
  <si>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</si>
  <si>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</si>
  <si>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</si>
  <si>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</si>
  <si>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</si>
  <si>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</si>
  <si>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</si>
  <si>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</si>
  <si>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</si>
  <si>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</si>
  <si>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</si>
  <si>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</si>
  <si>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</si>
  <si>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</si>
  <si>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</si>
  <si>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</si>
  <si>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</si>
  <si>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</si>
  <si>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</si>
  <si>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</si>
  <si>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</si>
  <si>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</si>
  <si>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</si>
  <si>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</si>
  <si>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</si>
  <si>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</si>
  <si>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</si>
  <si>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</si>
  <si>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</si>
  <si>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</si>
  <si>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</si>
  <si>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</si>
  <si>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</si>
  <si>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</si>
  <si>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</si>
  <si>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</si>
  <si>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</si>
  <si>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</si>
  <si>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</si>
  <si>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</si>
  <si>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</si>
  <si>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</si>
  <si>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</si>
  <si>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</si>
  <si>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</si>
  <si>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</si>
  <si>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</si>
  <si>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</si>
  <si>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</si>
  <si>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</si>
  <si>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</si>
  <si>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</si>
  <si>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</si>
  <si>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</si>
  <si>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</si>
  <si>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</si>
  <si>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</si>
  <si>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</si>
  <si>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</si>
  <si>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</si>
  <si>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</si>
  <si>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</si>
  <si>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</si>
  <si>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</si>
  <si>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</si>
  <si>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</si>
  <si>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</si>
  <si>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</si>
  <si>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</si>
  <si>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</si>
  <si>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</si>
  <si>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</si>
  <si>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</si>
  <si>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</si>
  <si>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</si>
  <si>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</si>
  <si>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</si>
  <si>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</si>
  <si>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</si>
  <si>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</si>
  <si>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</si>
  <si>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</si>
  <si>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</si>
  <si>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</si>
  <si>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</si>
  <si>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</si>
  <si>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</si>
  <si>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</si>
  <si>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</si>
  <si>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</si>
  <si>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</si>
  <si>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</si>
  <si>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</si>
  <si>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</si>
  <si>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</si>
  <si>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</si>
  <si>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</si>
  <si>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</si>
  <si>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</si>
  <si>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</si>
  <si>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</si>
  <si>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</si>
  <si>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</si>
  <si>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</si>
  <si>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</si>
  <si>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</si>
  <si>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</si>
  <si>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</si>
  <si>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</si>
  <si>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</si>
  <si>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</si>
  <si>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</si>
  <si>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</si>
  <si>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</si>
  <si>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</si>
  <si>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</si>
  <si>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</si>
  <si>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</si>
  <si>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</si>
  <si>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</si>
  <si>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</si>
  <si>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</si>
  <si>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</si>
  <si>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</si>
  <si>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</si>
  <si>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</si>
  <si>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</si>
  <si>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</si>
  <si>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</si>
  <si>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</si>
  <si>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</si>
  <si>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</si>
  <si>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</si>
  <si>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</si>
  <si>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</si>
  <si>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</si>
  <si>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</si>
  <si>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</si>
  <si>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</si>
  <si>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</si>
  <si>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</si>
  <si>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</si>
  <si>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</si>
  <si>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</si>
  <si>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</si>
  <si>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</si>
  <si>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</si>
  <si>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</si>
  <si>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</si>
  <si>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</si>
  <si>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</si>
  <si>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</si>
  <si>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</si>
  <si>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</si>
  <si>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</si>
  <si>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</si>
  <si>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</si>
  <si>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</si>
  <si>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</si>
  <si>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</si>
  <si>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</si>
  <si>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</si>
  <si>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</si>
  <si>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</si>
  <si>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</si>
  <si>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</si>
  <si>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</si>
  <si>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</si>
  <si>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</si>
  <si>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</si>
  <si>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</si>
  <si>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</si>
  <si>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</si>
  <si>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</si>
  <si>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</si>
  <si>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</si>
  <si>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</si>
  <si>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</si>
  <si>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</si>
  <si>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</si>
  <si>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</si>
  <si>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</si>
  <si>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</si>
  <si>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</si>
  <si>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</si>
  <si>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</si>
  <si>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</si>
  <si>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</si>
  <si>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</si>
  <si>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</si>
  <si>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</si>
  <si>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</si>
  <si>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</si>
  <si>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</si>
  <si>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</si>
  <si>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</si>
  <si>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</si>
  <si>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</si>
  <si>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</si>
  <si>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</si>
  <si>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</si>
  <si>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</si>
  <si>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</si>
  <si>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</si>
  <si>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</si>
  <si>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</si>
  <si>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</si>
  <si>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</si>
  <si>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</si>
  <si>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</si>
  <si>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</si>
  <si>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</si>
  <si>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</si>
  <si>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</si>
  <si>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</si>
  <si>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</si>
  <si>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</si>
  <si>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</si>
  <si>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</si>
  <si>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</si>
  <si>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</si>
  <si>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</si>
  <si>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</si>
  <si>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</si>
  <si>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</si>
  <si>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</si>
  <si>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</si>
  <si>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</si>
  <si>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</si>
  <si>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</si>
  <si>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</si>
  <si>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</si>
  <si>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</si>
  <si>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</si>
  <si>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</si>
  <si>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</si>
  <si>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</si>
  <si>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</si>
  <si>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</si>
  <si>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</si>
  <si>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</si>
  <si>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</si>
  <si>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</si>
  <si>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</si>
  <si>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</si>
  <si>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</si>
  <si>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</si>
  <si>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</si>
  <si>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</si>
  <si>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</si>
  <si>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</si>
  <si>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</si>
  <si>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</si>
  <si>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</si>
  <si>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</si>
  <si>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</si>
  <si>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</si>
  <si>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</si>
  <si>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</si>
  <si>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</si>
  <si>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</si>
  <si>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</si>
  <si>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</si>
  <si>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</si>
  <si>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</si>
  <si>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</si>
  <si>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</si>
  <si>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</si>
  <si>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</si>
  <si>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</si>
  <si>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</si>
  <si>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</si>
  <si>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</si>
  <si>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</si>
  <si>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</si>
  <si>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</si>
  <si>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</si>
  <si>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</si>
  <si>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</si>
  <si>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</si>
  <si>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</si>
  <si>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</si>
  <si>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</si>
  <si>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</si>
  <si>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</si>
  <si>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</si>
  <si>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</si>
  <si>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</si>
  <si>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</si>
  <si>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</si>
  <si>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</si>
  <si>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</si>
  <si>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</si>
  <si>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</si>
  <si>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</si>
  <si>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</si>
  <si>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</si>
  <si>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</si>
  <si>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</si>
  <si>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</si>
  <si>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</si>
  <si>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</si>
  <si>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</si>
  <si>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</si>
  <si>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</si>
  <si>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</si>
  <si>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</si>
  <si>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</si>
  <si>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</si>
  <si>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</si>
  <si>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</si>
  <si>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</si>
  <si>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</si>
  <si>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</si>
  <si>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</si>
  <si>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</si>
  <si>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</si>
  <si>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</si>
  <si>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</si>
  <si>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</si>
  <si>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</si>
  <si>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</si>
  <si>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</si>
  <si>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</si>
  <si>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</si>
  <si>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</si>
  <si>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</si>
  <si>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</si>
  <si>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</si>
  <si>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</si>
  <si>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</si>
  <si>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</si>
  <si>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</si>
  <si>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</si>
  <si>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</si>
  <si>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</si>
  <si>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</si>
  <si>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</si>
  <si>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</si>
  <si>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</si>
  <si>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</si>
  <si>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</si>
  <si>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</si>
  <si>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</si>
  <si>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</si>
  <si>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</si>
  <si>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</si>
  <si>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</si>
  <si>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</si>
  <si>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</si>
  <si>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</si>
  <si>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</si>
  <si>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</si>
  <si>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</si>
  <si>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</si>
  <si>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</si>
  <si>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</si>
  <si>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</si>
  <si>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</si>
  <si>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</si>
  <si>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</si>
  <si>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</si>
  <si>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</si>
  <si>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</si>
  <si>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</si>
  <si>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</si>
  <si>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</si>
  <si>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</si>
  <si>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</si>
  <si>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</si>
  <si>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</si>
  <si>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</si>
  <si>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</si>
  <si>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</si>
  <si>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</si>
  <si>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</si>
  <si>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</si>
  <si>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</si>
  <si>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</si>
  <si>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</si>
  <si>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</si>
  <si>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</si>
  <si>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</si>
  <si>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</si>
  <si>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</si>
  <si>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</si>
  <si>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</si>
  <si>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</si>
  <si>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</si>
  <si>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</si>
  <si>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</si>
  <si>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</si>
  <si>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</si>
  <si>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</si>
  <si>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</si>
  <si>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</si>
  <si>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</si>
  <si>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</si>
  <si>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</si>
  <si>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</si>
  <si>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</si>
  <si>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</si>
  <si>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</si>
  <si>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</si>
  <si>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</si>
  <si>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</si>
  <si>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</si>
  <si>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</si>
  <si>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</si>
  <si>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</si>
  <si>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</si>
  <si>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</si>
  <si>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</si>
  <si>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</si>
  <si>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</si>
  <si>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</si>
  <si>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</si>
  <si>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</si>
  <si>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</si>
  <si>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</si>
  <si>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</si>
  <si>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</si>
  <si>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</si>
  <si>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</si>
  <si>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</si>
  <si>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</si>
  <si>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</si>
  <si>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</si>
  <si>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</si>
  <si>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</si>
  <si>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</si>
  <si>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</si>
  <si>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</si>
  <si>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</si>
  <si>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</si>
  <si>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</si>
  <si>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</si>
  <si>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</si>
  <si>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</si>
  <si>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</si>
  <si>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</si>
  <si>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</si>
  <si>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</si>
  <si>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</si>
  <si>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</si>
  <si>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</si>
  <si>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</si>
  <si>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</si>
  <si>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</si>
  <si>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</si>
  <si>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</si>
  <si>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</si>
  <si>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</si>
  <si>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</si>
  <si>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</si>
  <si>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</si>
  <si>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</si>
  <si>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</si>
  <si>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</si>
  <si>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</si>
  <si>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</si>
  <si>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</si>
  <si>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</si>
  <si>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</si>
  <si>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</si>
  <si>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</si>
  <si>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</si>
  <si>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</si>
  <si>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</si>
  <si>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</si>
  <si>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</si>
  <si>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</si>
  <si>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</si>
  <si>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</si>
  <si>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</si>
  <si>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</si>
  <si>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</si>
  <si>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</si>
  <si>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</si>
  <si>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</si>
  <si>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</si>
  <si>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</si>
  <si>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</si>
  <si>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</si>
  <si>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</si>
  <si>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</si>
  <si>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</si>
  <si>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</si>
  <si>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</si>
  <si>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</si>
  <si>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</si>
  <si>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</si>
  <si>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</si>
  <si>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</si>
  <si>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</si>
  <si>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</si>
  <si>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</si>
  <si>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</si>
  <si>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</si>
  <si>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</si>
  <si>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</si>
  <si>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</si>
  <si>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</si>
  <si>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</si>
  <si>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</si>
  <si>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</si>
  <si>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</si>
  <si>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</si>
  <si>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</si>
  <si>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</si>
  <si>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</si>
  <si>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</si>
  <si>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</si>
  <si>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</si>
  <si>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</si>
  <si>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</si>
  <si>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</si>
  <si>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</si>
  <si>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</si>
  <si>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</si>
  <si>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</si>
  <si>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</si>
  <si>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</si>
  <si>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</si>
  <si>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</si>
  <si>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</si>
  <si>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</si>
  <si>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</si>
  <si>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</si>
  <si>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</si>
  <si>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</si>
  <si>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</si>
  <si>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</si>
  <si>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</si>
  <si>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</si>
  <si>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</si>
  <si>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</si>
  <si>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</si>
  <si>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</si>
  <si>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</si>
  <si>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</si>
  <si>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</si>
  <si>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</si>
  <si>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</si>
  <si>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</si>
  <si>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</si>
  <si>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</si>
  <si>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</si>
  <si>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</si>
  <si>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</si>
  <si>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</si>
  <si>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</si>
  <si>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</si>
  <si>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</si>
  <si>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</si>
  <si>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</si>
  <si>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</si>
  <si>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</si>
  <si>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</si>
  <si>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</si>
  <si>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</si>
  <si>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</si>
  <si>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</si>
  <si>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</si>
  <si>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</si>
  <si>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</si>
  <si>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</si>
  <si>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</si>
  <si>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</si>
  <si>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</si>
  <si>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</si>
  <si>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</si>
  <si>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</si>
  <si>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</si>
  <si>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</si>
  <si>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</si>
  <si>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</si>
  <si>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</si>
  <si>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</si>
  <si>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</si>
  <si>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</si>
  <si>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</si>
  <si>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</si>
  <si>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</si>
  <si>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</si>
  <si>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</si>
  <si>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</si>
  <si>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</si>
  <si>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</si>
  <si>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</si>
  <si>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</si>
  <si>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</si>
  <si>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</si>
  <si>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</si>
  <si>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</si>
  <si>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</si>
  <si>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</si>
  <si>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</si>
  <si>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</si>
  <si>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</si>
  <si>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</si>
  <si>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</si>
  <si>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</si>
  <si>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</si>
  <si>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</si>
  <si>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</si>
  <si>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</si>
  <si>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</si>
  <si>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</si>
  <si>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</si>
  <si>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</si>
  <si>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</si>
  <si>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</si>
  <si>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</si>
  <si>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</si>
  <si>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</si>
  <si>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</si>
  <si>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</si>
  <si>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</si>
  <si>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</si>
  <si>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</si>
  <si>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</si>
  <si>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</si>
  <si>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</si>
  <si>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</si>
  <si>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</si>
  <si>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</si>
  <si>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</si>
  <si>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</si>
  <si>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</si>
  <si>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</si>
  <si>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</si>
  <si>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</si>
  <si>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</si>
  <si>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</si>
  <si>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</si>
  <si>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</si>
  <si>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</si>
  <si>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</si>
  <si>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</si>
  <si>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</si>
  <si>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</si>
  <si>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</si>
  <si>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</si>
  <si>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</si>
  <si>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</si>
  <si>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</si>
  <si>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</si>
  <si>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</si>
  <si>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</si>
  <si>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</si>
  <si>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</si>
  <si>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</si>
  <si>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</si>
  <si>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</si>
  <si>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</si>
  <si>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</si>
  <si>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</si>
  <si>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</si>
  <si>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</si>
  <si>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</si>
  <si>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</si>
  <si>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</si>
  <si>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</si>
  <si>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</si>
  <si>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</si>
  <si>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</si>
  <si>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</si>
  <si>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</si>
  <si>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</si>
  <si>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</si>
  <si>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</si>
  <si>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</si>
  <si>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</si>
  <si>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</si>
  <si>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</si>
  <si>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</si>
  <si>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</si>
  <si>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</si>
  <si>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</si>
  <si>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</si>
  <si>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</si>
  <si>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</si>
  <si>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</si>
  <si>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</si>
  <si>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</si>
  <si>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</si>
  <si>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</si>
  <si>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</si>
  <si>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</si>
  <si>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</si>
  <si>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</si>
  <si>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</si>
  <si>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</si>
  <si>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</si>
  <si>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</si>
  <si>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</si>
  <si>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</si>
  <si>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</si>
  <si>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</si>
  <si>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</si>
  <si>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</si>
  <si>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</si>
  <si>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</si>
  <si>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</si>
  <si>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</si>
  <si>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</si>
  <si>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</si>
  <si>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</si>
  <si>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</si>
  <si>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</si>
  <si>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</si>
  <si>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</si>
  <si>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</si>
  <si>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</si>
  <si>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</si>
  <si>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</si>
  <si>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</si>
  <si>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</si>
  <si>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</si>
  <si>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</si>
  <si>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</si>
  <si>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</si>
  <si>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</si>
  <si>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</si>
  <si>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</si>
  <si>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</si>
  <si>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</si>
  <si>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</si>
  <si>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</si>
  <si>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</si>
  <si>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</si>
  <si>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</si>
  <si>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</si>
  <si>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</si>
  <si>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</si>
  <si>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</si>
  <si>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</si>
  <si>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</si>
  <si>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</si>
  <si>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</si>
  <si>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</si>
  <si>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</si>
  <si>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</si>
  <si>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</si>
  <si>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</si>
  <si>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</si>
  <si>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</si>
  <si>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</si>
  <si>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</si>
  <si>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</si>
  <si>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</si>
  <si>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</si>
  <si>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</si>
  <si>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</si>
  <si>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</si>
  <si>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</si>
  <si>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</si>
  <si>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</si>
  <si>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</si>
  <si>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</si>
  <si>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</si>
  <si>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</si>
  <si>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</si>
  <si>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</si>
  <si>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</si>
  <si>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</si>
  <si>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</si>
  <si>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</si>
  <si>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</si>
  <si>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</si>
  <si>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</si>
  <si>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</si>
  <si>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</si>
  <si>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</si>
  <si>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</si>
  <si>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</si>
  <si>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</si>
  <si>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</si>
  <si>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</si>
  <si>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</si>
  <si>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</si>
  <si>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</si>
  <si>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</si>
  <si>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</si>
  <si>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</si>
  <si>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</si>
  <si>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</si>
  <si>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</si>
  <si>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</si>
  <si>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</si>
  <si>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</si>
  <si>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</si>
  <si>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</si>
  <si>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</si>
  <si>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</si>
  <si>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</si>
  <si>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</si>
  <si>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</si>
  <si>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</si>
  <si>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</si>
  <si>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</si>
  <si>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</si>
  <si>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</si>
  <si>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</si>
  <si>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</si>
  <si>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</si>
  <si>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</si>
  <si>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</si>
  <si>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</si>
  <si>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</si>
  <si>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</si>
  <si>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</si>
  <si>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</si>
  <si>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</si>
  <si>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</si>
  <si>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</si>
  <si>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</si>
  <si>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</si>
  <si>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</si>
  <si>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</si>
  <si>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</si>
  <si>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</si>
  <si>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</si>
  <si>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</si>
  <si>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</si>
  <si>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</si>
  <si>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</si>
  <si>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</si>
  <si>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</si>
  <si>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</si>
  <si>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</si>
  <si>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</si>
  <si>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</si>
  <si>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</si>
  <si>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</si>
  <si>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</si>
  <si>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</si>
  <si>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</si>
  <si>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</si>
  <si>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</si>
  <si>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</si>
  <si>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</si>
  <si>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</si>
  <si>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</si>
  <si>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</si>
  <si>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</si>
  <si>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</si>
  <si>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</si>
  <si>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</si>
  <si>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</si>
  <si>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</si>
  <si>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</si>
  <si>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</si>
  <si>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</si>
  <si>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</si>
  <si>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</si>
  <si>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</si>
  <si>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</si>
  <si>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</si>
  <si>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</si>
  <si>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</si>
  <si>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</si>
  <si>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</si>
  <si>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</si>
  <si>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</si>
  <si>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</si>
  <si>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</si>
  <si>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</si>
  <si>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</si>
  <si>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</si>
  <si>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</si>
  <si>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</si>
  <si>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</si>
  <si>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</si>
  <si>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</si>
  <si>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</si>
  <si>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</si>
  <si>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</si>
  <si>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</si>
  <si>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</si>
  <si>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</si>
  <si>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</si>
  <si>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</si>
  <si>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</si>
  <si>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</si>
  <si>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</si>
  <si>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</si>
  <si>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</si>
  <si>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</si>
  <si>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</si>
  <si>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</si>
  <si>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</si>
  <si>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</si>
  <si>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</si>
  <si>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</si>
  <si>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</si>
  <si>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</si>
  <si>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</si>
  <si>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</si>
  <si>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</si>
  <si>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</si>
  <si>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</si>
  <si>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</si>
  <si>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</si>
  <si>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</si>
  <si>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</si>
  <si>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</si>
  <si>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</si>
  <si>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</si>
  <si>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</si>
  <si>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</si>
  <si>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</si>
  <si>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</si>
  <si>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</si>
  <si>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</si>
  <si>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</si>
  <si>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</si>
  <si>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</si>
  <si>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</si>
  <si>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</si>
  <si>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</si>
  <si>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</si>
  <si>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</si>
  <si>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</si>
  <si>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</si>
  <si>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</si>
  <si>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</si>
  <si>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</si>
  <si>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</si>
  <si>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</si>
  <si>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</si>
  <si>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</si>
  <si>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</si>
  <si>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</si>
  <si>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</si>
  <si>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</si>
  <si>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</si>
  <si>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</si>
  <si>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</si>
  <si>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</si>
  <si>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</si>
  <si>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</si>
  <si>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</si>
  <si>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</si>
  <si>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</si>
  <si>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</si>
  <si>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</si>
  <si>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</si>
  <si>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</si>
  <si>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</si>
  <si>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</si>
  <si>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</si>
  <si>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</si>
  <si>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</si>
  <si>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</si>
  <si>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</si>
  <si>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</si>
  <si>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</si>
  <si>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</si>
  <si>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</si>
  <si>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</si>
  <si>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</si>
  <si>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</si>
  <si>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</si>
  <si>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</si>
  <si>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</si>
  <si>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</si>
  <si>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</si>
  <si>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</si>
  <si>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</si>
  <si>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</si>
  <si>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</si>
  <si>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</si>
  <si>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</si>
  <si>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</si>
  <si>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</si>
  <si>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</si>
  <si>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</si>
  <si>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</si>
  <si>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</si>
  <si>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</si>
  <si>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</si>
  <si>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</si>
  <si>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</si>
  <si>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</si>
  <si>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</si>
  <si>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</si>
  <si>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</si>
  <si>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</si>
  <si>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</si>
  <si>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</si>
  <si>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</si>
  <si>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</si>
  <si>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</si>
  <si>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</si>
  <si>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</si>
  <si>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</si>
  <si>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</si>
  <si>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</si>
  <si>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</si>
  <si>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</si>
  <si>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</si>
  <si>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</si>
  <si>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</si>
  <si>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</si>
  <si>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</si>
  <si>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</si>
  <si>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</si>
  <si>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</si>
  <si>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</si>
  <si>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</si>
  <si>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</si>
  <si>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</si>
  <si>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</si>
  <si>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</si>
  <si>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</si>
  <si>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</si>
  <si>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</si>
  <si>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</si>
  <si>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</si>
  <si>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</si>
  <si>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</si>
  <si>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</si>
  <si>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</si>
  <si>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</si>
  <si>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</si>
  <si>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</si>
  <si>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</si>
  <si>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</si>
  <si>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</si>
  <si>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</si>
  <si>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</si>
  <si>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</si>
  <si>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</si>
  <si>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</si>
  <si>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</si>
  <si>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</si>
  <si>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</si>
  <si>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</si>
  <si>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</si>
  <si>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</si>
  <si>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</si>
  <si>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</si>
  <si>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</si>
  <si>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</si>
  <si>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</si>
  <si>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</si>
  <si>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</si>
  <si>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</si>
  <si>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</si>
  <si>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</si>
  <si>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</si>
  <si>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</si>
  <si>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</si>
  <si>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</si>
  <si>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</si>
  <si>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</si>
  <si>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</si>
  <si>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</si>
  <si>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</si>
  <si>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</si>
  <si>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</si>
  <si>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</si>
  <si>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</si>
  <si>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</si>
  <si>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</si>
  <si>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</si>
  <si>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</si>
  <si>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</si>
  <si>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</si>
  <si>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</si>
  <si>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</si>
  <si>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</si>
  <si>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</si>
  <si>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</si>
  <si>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</si>
  <si>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</si>
  <si>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</si>
  <si>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</si>
  <si>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</si>
  <si>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</si>
  <si>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</si>
  <si>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</si>
  <si>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</si>
  <si>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</si>
  <si>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</si>
  <si>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</si>
  <si>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</si>
  <si>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</si>
  <si>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</si>
  <si>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</si>
  <si>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</si>
  <si>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</si>
  <si>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</si>
  <si>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</si>
  <si>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</si>
  <si>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</si>
  <si>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</si>
  <si>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</si>
  <si>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</si>
  <si>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</si>
  <si>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</si>
  <si>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</si>
  <si>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</si>
  <si>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</si>
  <si>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</si>
  <si>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</si>
  <si>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</si>
  <si>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</si>
  <si>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</si>
  <si>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</si>
  <si>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</si>
  <si>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</si>
  <si>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</si>
  <si>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</si>
  <si>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</si>
  <si>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</si>
  <si>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</si>
  <si>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</si>
  <si>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</si>
  <si>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</si>
  <si>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</si>
  <si>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</si>
  <si>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</si>
  <si>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</si>
  <si>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</si>
  <si>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</si>
  <si>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</si>
  <si>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</si>
  <si>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</si>
  <si>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</si>
  <si>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</si>
  <si>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</si>
  <si>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</si>
  <si>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</si>
  <si>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</si>
  <si>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</si>
  <si>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</si>
  <si>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</si>
  <si>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</si>
  <si>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</si>
  <si>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</si>
  <si>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</si>
  <si>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</si>
  <si>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</si>
  <si>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</si>
  <si>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</si>
  <si>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</si>
  <si>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</si>
  <si>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</si>
  <si>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</si>
  <si>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</si>
  <si>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</si>
  <si>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</si>
  <si>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</si>
  <si>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</si>
  <si>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</si>
  <si>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</si>
  <si>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</si>
  <si>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</si>
  <si>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</si>
  <si>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</si>
  <si>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</si>
  <si>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</si>
  <si>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</si>
  <si>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</si>
  <si>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</si>
  <si>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</si>
  <si>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</si>
  <si>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</si>
  <si>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</si>
  <si>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</si>
  <si>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</si>
  <si>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</si>
  <si>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</si>
  <si>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</si>
  <si>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</si>
  <si>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</si>
  <si>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</si>
  <si>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</si>
  <si>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</si>
  <si>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</si>
  <si>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</si>
  <si>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</si>
  <si>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</si>
  <si>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</si>
  <si>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</si>
  <si>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</si>
  <si>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</si>
  <si>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</si>
  <si>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</si>
  <si>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</si>
  <si>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</si>
  <si>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</si>
  <si>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</si>
  <si>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</si>
  <si>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</si>
  <si>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</si>
  <si>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</si>
  <si>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</si>
  <si>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</si>
  <si>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</si>
  <si>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</si>
  <si>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</si>
  <si>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</si>
  <si>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</si>
  <si>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</si>
  <si>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</si>
  <si>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</si>
  <si>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</si>
  <si>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</si>
  <si>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</si>
  <si>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</si>
  <si>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</si>
  <si>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</si>
  <si>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</si>
  <si>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</si>
  <si>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</si>
  <si>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</si>
  <si>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</si>
  <si>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</si>
  <si>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</si>
  <si>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</si>
  <si>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</si>
  <si>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</si>
  <si>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</si>
  <si>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</si>
  <si>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</si>
  <si>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</si>
  <si>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</si>
  <si>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</si>
  <si>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</si>
  <si>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</si>
  <si>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</si>
  <si>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</si>
  <si>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</si>
  <si>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</si>
  <si>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</si>
  <si>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</si>
  <si>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</si>
  <si>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</si>
  <si>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</si>
  <si>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</si>
  <si>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</si>
  <si>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</si>
  <si>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</si>
  <si>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</si>
  <si>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</si>
  <si>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</si>
  <si>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</si>
  <si>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</si>
  <si>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</si>
  <si>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</si>
  <si>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</si>
  <si>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</si>
  <si>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</si>
  <si>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</si>
  <si>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</si>
  <si>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</si>
  <si>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</si>
  <si>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</si>
  <si>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</si>
  <si>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</si>
  <si>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</si>
  <si>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</si>
  <si>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</si>
  <si>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</si>
  <si>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</si>
  <si>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</si>
  <si>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</si>
  <si>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</si>
  <si>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</si>
  <si>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</si>
  <si>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</si>
  <si>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</si>
  <si>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</si>
  <si>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</si>
  <si>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</si>
  <si>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</si>
  <si>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</si>
  <si>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</si>
  <si>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</si>
  <si>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</si>
  <si>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</si>
  <si>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</si>
  <si>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</si>
  <si>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</si>
  <si>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</si>
  <si>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</si>
  <si>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</si>
  <si>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</si>
  <si>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</si>
  <si>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</si>
  <si>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</si>
  <si>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</si>
  <si>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</si>
  <si>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</si>
  <si>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</si>
  <si>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</si>
  <si>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</si>
  <si>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</si>
  <si>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</si>
  <si>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</si>
  <si>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</si>
  <si>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</si>
  <si>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</si>
  <si>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</si>
  <si>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</si>
  <si>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</si>
  <si>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</si>
  <si>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</si>
  <si>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</si>
  <si>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</si>
  <si>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</si>
  <si>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</si>
  <si>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</si>
  <si>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</si>
  <si>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</si>
  <si>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</si>
  <si>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</si>
  <si>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</si>
  <si>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</si>
  <si>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</si>
  <si>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</si>
  <si>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</si>
  <si>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</si>
  <si>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</si>
  <si>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</si>
  <si>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</si>
  <si>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</si>
  <si>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</si>
  <si>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</si>
  <si>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</si>
  <si>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</si>
  <si>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</si>
  <si>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</si>
  <si>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</si>
  <si>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</si>
  <si>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</si>
  <si>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</si>
  <si>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</si>
  <si>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</si>
  <si>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</si>
  <si>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</si>
  <si>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</si>
  <si>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</si>
  <si>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</si>
  <si>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</si>
  <si>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</si>
  <si>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</si>
  <si>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</si>
  <si>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</si>
  <si>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</si>
  <si>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</si>
  <si>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</si>
  <si>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</si>
  <si>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</si>
  <si>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</si>
  <si>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</si>
  <si>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</si>
  <si>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</si>
  <si>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</si>
  <si>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</si>
  <si>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</si>
  <si>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</si>
  <si>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</si>
  <si>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</si>
  <si>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</si>
  <si>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</si>
  <si>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</si>
  <si>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</si>
  <si>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</si>
  <si>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</si>
  <si>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</si>
  <si>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</si>
  <si>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</si>
  <si>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</si>
  <si>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</si>
  <si>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</si>
  <si>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</si>
  <si>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</si>
  <si>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</si>
  <si>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</si>
  <si>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</si>
  <si>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</si>
  <si>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</si>
  <si>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</si>
  <si>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</si>
  <si>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</si>
  <si>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</si>
  <si>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</si>
  <si>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</si>
  <si>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</si>
  <si>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</si>
  <si>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</si>
  <si>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</si>
  <si>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</si>
  <si>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</si>
  <si>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</si>
  <si>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</si>
  <si>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</si>
  <si>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</si>
  <si>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</si>
  <si>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</si>
  <si>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</si>
  <si>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</si>
  <si>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</si>
  <si>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</si>
  <si>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</si>
  <si>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</si>
  <si>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</si>
  <si>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</si>
  <si>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</si>
  <si>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</si>
  <si>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</si>
  <si>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</si>
  <si>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</si>
  <si>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</si>
  <si>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</si>
  <si>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</si>
  <si>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</si>
  <si>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</si>
  <si>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</si>
  <si>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</si>
  <si>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</si>
  <si>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</si>
  <si>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</si>
  <si>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</si>
  <si>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</si>
  <si>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</si>
  <si>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</si>
  <si>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</si>
  <si>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</si>
  <si>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</si>
  <si>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</si>
  <si>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</si>
  <si>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</si>
  <si>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</si>
  <si>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</si>
  <si>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</si>
  <si>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</si>
  <si>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</si>
  <si>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</si>
  <si>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</si>
  <si>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</si>
  <si>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</si>
  <si>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</si>
  <si>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</si>
  <si>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</si>
  <si>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</si>
  <si>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</si>
  <si>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</si>
  <si>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</si>
  <si>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</si>
  <si>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</si>
  <si>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</si>
  <si>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</si>
  <si>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</si>
  <si>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</si>
  <si>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</si>
  <si>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</si>
  <si>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</si>
  <si>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</si>
  <si>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</si>
  <si>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</si>
  <si>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</si>
  <si>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</si>
  <si>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</si>
  <si>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</si>
  <si>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</si>
  <si>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</si>
  <si>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</si>
  <si>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</si>
  <si>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</si>
  <si>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</si>
  <si>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</si>
  <si>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</si>
  <si>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</si>
  <si>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</si>
  <si>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</si>
  <si>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</si>
  <si>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</si>
  <si>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</si>
  <si>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</si>
  <si>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</si>
  <si>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</si>
  <si>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</si>
  <si>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</si>
  <si>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</si>
  <si>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</si>
  <si>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</si>
  <si>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</si>
  <si>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</si>
  <si>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</si>
  <si>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</si>
  <si>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</si>
  <si>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</si>
  <si>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</si>
  <si>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</si>
  <si>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</si>
  <si>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</si>
  <si>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</si>
  <si>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</si>
  <si>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</si>
  <si>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</si>
  <si>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</si>
  <si>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</si>
  <si>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</si>
  <si>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</si>
  <si>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</si>
  <si>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</si>
  <si>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</si>
  <si>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</si>
  <si>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</si>
  <si>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</si>
  <si>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</si>
  <si>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</si>
  <si>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</si>
  <si>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</si>
  <si>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</si>
  <si>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</si>
  <si>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</si>
  <si>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</si>
  <si>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</si>
  <si>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</si>
  <si>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</si>
  <si>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</si>
  <si>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</si>
  <si>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</si>
  <si>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</si>
  <si>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</si>
  <si>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</si>
  <si>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</si>
  <si>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</si>
  <si>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</si>
  <si>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</si>
  <si>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</si>
  <si>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</si>
  <si>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</si>
  <si>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</si>
  <si>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</si>
  <si>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</si>
  <si>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</si>
  <si>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</si>
  <si>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</si>
  <si>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</si>
  <si>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</si>
  <si>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</si>
  <si>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</si>
  <si>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</si>
  <si>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</si>
  <si>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</si>
  <si>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</si>
  <si>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</si>
  <si>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</si>
  <si>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</si>
  <si>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</si>
  <si>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</si>
  <si>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</si>
  <si>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</si>
  <si>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</si>
  <si>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</si>
  <si>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</si>
  <si>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</si>
  <si>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</si>
  <si>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</si>
  <si>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</si>
  <si>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</si>
  <si>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</si>
  <si>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</si>
  <si>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</si>
  <si>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</si>
  <si>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</si>
  <si>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</si>
  <si>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</si>
  <si>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</si>
  <si>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</si>
  <si>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</si>
  <si>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</si>
  <si>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</si>
  <si>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</si>
  <si>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</si>
  <si>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</si>
  <si>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</si>
  <si>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</si>
  <si>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</si>
  <si>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</si>
  <si>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</si>
  <si>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</si>
  <si>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</si>
  <si>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</si>
  <si>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</si>
  <si>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</si>
  <si>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</si>
  <si>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</si>
  <si>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</si>
  <si>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</si>
  <si>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</si>
  <si>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</si>
  <si>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</si>
  <si>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</si>
  <si>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</si>
  <si>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</si>
  <si>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</si>
  <si>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</si>
  <si>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</si>
  <si>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</si>
  <si>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</si>
  <si>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</si>
  <si>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</si>
  <si>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</si>
  <si>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</si>
  <si>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</si>
  <si>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</si>
  <si>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</si>
  <si>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</si>
  <si>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</si>
  <si>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</si>
  <si>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</si>
  <si>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</si>
  <si>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</si>
  <si>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</si>
  <si>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</si>
  <si>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</si>
  <si>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</si>
  <si>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</si>
  <si>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</si>
  <si>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</si>
  <si>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</si>
  <si>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</si>
  <si>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</si>
  <si>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</si>
  <si>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</si>
  <si>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</si>
  <si>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</si>
  <si>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</si>
  <si>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</si>
  <si>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</si>
  <si>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</si>
  <si>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</si>
  <si>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</si>
  <si>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</si>
  <si>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</si>
  <si>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</si>
  <si>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</si>
  <si>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</si>
  <si>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</si>
  <si>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</si>
  <si>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</si>
  <si>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</si>
  <si>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</si>
  <si>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</si>
  <si>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</si>
  <si>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</si>
  <si>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</si>
  <si>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</si>
  <si>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</si>
  <si>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</si>
  <si>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</si>
  <si>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</si>
  <si>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</si>
  <si>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</si>
  <si>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</si>
  <si>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</si>
  <si>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</si>
  <si>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</si>
  <si>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</si>
  <si>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</si>
  <si>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</si>
  <si>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</si>
  <si>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</si>
  <si>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</si>
  <si>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</si>
  <si>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</si>
  <si>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</si>
  <si>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</si>
  <si>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</si>
  <si>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</si>
  <si>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</si>
  <si>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</si>
  <si>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</si>
  <si>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</si>
  <si>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</si>
  <si>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</si>
  <si>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</si>
  <si>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</si>
  <si>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</si>
  <si>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</si>
  <si>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</si>
  <si>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</si>
  <si>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</si>
  <si>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</si>
  <si>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</si>
  <si>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</si>
  <si>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</si>
  <si>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</si>
  <si>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</si>
  <si>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</si>
  <si>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</si>
  <si>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</si>
  <si>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</si>
  <si>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</si>
  <si>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</si>
  <si>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</si>
  <si>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</si>
  <si>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</si>
  <si>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</si>
  <si>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</si>
  <si>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</si>
  <si>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</si>
  <si>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</si>
  <si>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</si>
  <si>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</si>
  <si>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</si>
  <si>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</si>
  <si>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</si>
  <si>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</si>
  <si>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</si>
  <si>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</si>
  <si>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</si>
  <si>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</si>
  <si>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</si>
  <si>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</si>
  <si>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</si>
  <si>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</si>
  <si>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</si>
  <si>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</si>
  <si>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</si>
  <si>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</si>
  <si>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</si>
  <si>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</si>
  <si>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</si>
  <si>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</si>
  <si>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</si>
  <si>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</si>
  <si>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</si>
  <si>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</si>
  <si>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</si>
  <si>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</si>
  <si>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</si>
  <si>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</si>
  <si>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</si>
  <si>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</si>
  <si>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</si>
  <si>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</si>
  <si>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</si>
  <si>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</si>
  <si>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</si>
  <si>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</si>
  <si>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</si>
  <si>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</si>
  <si>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</si>
  <si>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</si>
  <si>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</si>
  <si>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</si>
  <si>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</si>
  <si>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</si>
  <si>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</si>
  <si>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</si>
  <si>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</si>
  <si>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</si>
  <si>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</si>
  <si>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</si>
  <si>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</si>
  <si>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</si>
  <si>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</si>
  <si>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</si>
  <si>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</si>
  <si>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</si>
  <si>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</si>
  <si>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</si>
  <si>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</si>
  <si>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</si>
  <si>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</si>
  <si>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</si>
  <si>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</si>
  <si>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</si>
  <si>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</si>
  <si>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</si>
  <si>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</si>
  <si>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</si>
  <si>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</si>
  <si>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</si>
  <si>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</si>
  <si>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</si>
  <si>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</si>
  <si>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</si>
  <si>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</si>
  <si>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</si>
  <si>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</si>
  <si>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</si>
  <si>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</si>
  <si>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</si>
  <si>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</si>
  <si>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</si>
  <si>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</si>
  <si>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</si>
  <si>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</si>
  <si>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</si>
  <si>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</si>
  <si>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</si>
  <si>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</si>
  <si>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</si>
  <si>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</si>
  <si>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</si>
  <si>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</si>
  <si>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</si>
  <si>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</si>
  <si>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</si>
  <si>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</si>
  <si>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</si>
  <si>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</si>
  <si>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</si>
  <si>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</si>
  <si>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</si>
  <si>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</si>
  <si>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</si>
  <si>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</si>
  <si>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</si>
  <si>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</si>
  <si>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</si>
  <si>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</si>
  <si>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</si>
  <si>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</si>
  <si>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</si>
  <si>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</si>
  <si>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</si>
  <si>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</si>
  <si>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</si>
  <si>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</si>
  <si>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</si>
  <si>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</si>
  <si>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</si>
  <si>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</si>
  <si>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</si>
  <si>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</si>
  <si>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</si>
  <si>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</si>
  <si>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</si>
  <si>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</si>
  <si>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</si>
  <si>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</si>
  <si>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</si>
  <si>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</si>
  <si>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</si>
  <si>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</si>
  <si>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</si>
  <si>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</si>
  <si>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</si>
  <si>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</si>
  <si>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</si>
  <si>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</si>
  <si>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</si>
  <si>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</si>
  <si>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</si>
  <si>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</si>
  <si>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</si>
  <si>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</si>
  <si>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</si>
  <si>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</si>
  <si>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</si>
  <si>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</si>
  <si>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</si>
  <si>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</si>
  <si>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</si>
  <si>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</si>
  <si>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</si>
  <si>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</si>
  <si>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</si>
  <si>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</si>
  <si>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</si>
  <si>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</si>
  <si>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</si>
  <si>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</si>
  <si>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</si>
  <si>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</si>
  <si>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</si>
  <si>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</si>
  <si>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</si>
  <si>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</si>
  <si>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</si>
  <si>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</si>
  <si>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</si>
  <si>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</si>
  <si>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</si>
  <si>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</si>
  <si>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</si>
  <si>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</si>
  <si>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</si>
  <si>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</si>
  <si>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</si>
  <si>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</si>
  <si>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</si>
  <si>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</si>
  <si>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</si>
  <si>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</si>
  <si>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</si>
  <si>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</si>
  <si>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</si>
  <si>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</si>
  <si>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</si>
  <si>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</si>
  <si>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</si>
  <si>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</si>
  <si>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</si>
  <si>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</si>
  <si>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</si>
  <si>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</si>
  <si>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</si>
  <si>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</si>
  <si>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</si>
  <si>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</si>
  <si>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</si>
  <si>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</si>
  <si>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</si>
  <si>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</si>
  <si>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</si>
  <si>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</si>
  <si>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</si>
  <si>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</si>
  <si>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</si>
  <si>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</si>
  <si>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</si>
  <si>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</si>
  <si>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</si>
  <si>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</si>
  <si>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</si>
  <si>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</si>
  <si>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</si>
  <si>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</si>
  <si>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</si>
  <si>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</si>
  <si>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</si>
  <si>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</si>
  <si>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</si>
  <si>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</si>
  <si>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</si>
  <si>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</si>
  <si>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</si>
  <si>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</si>
  <si>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</si>
  <si>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</si>
  <si>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</si>
  <si>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</si>
  <si>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</si>
  <si>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</si>
  <si>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</si>
  <si>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</si>
  <si>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</si>
  <si>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</si>
  <si>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</si>
  <si>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</si>
  <si>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</si>
  <si>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</si>
  <si>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</si>
  <si>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</si>
  <si>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</si>
  <si>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</si>
  <si>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</si>
  <si>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</si>
  <si>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</si>
  <si>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</si>
  <si>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</si>
  <si>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</si>
  <si>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</si>
  <si>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</si>
  <si>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</si>
  <si>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</si>
  <si>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</si>
  <si>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</si>
  <si>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</si>
  <si>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</si>
  <si>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</si>
  <si>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</si>
  <si>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</si>
  <si>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</si>
  <si>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</si>
  <si>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</si>
  <si>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</si>
  <si>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</si>
  <si>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</si>
  <si>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</si>
  <si>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</si>
  <si>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</si>
  <si>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</si>
  <si>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</si>
  <si>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</si>
  <si>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</si>
  <si>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</si>
  <si>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</si>
  <si>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</si>
  <si>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</si>
  <si>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</si>
  <si>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</si>
  <si>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</si>
  <si>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</si>
  <si>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</si>
  <si>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</si>
  <si>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</si>
  <si>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</si>
  <si>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</si>
  <si>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</si>
  <si>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</si>
  <si>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</si>
  <si>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</si>
  <si>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</si>
  <si>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</si>
  <si>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</si>
  <si>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</si>
  <si>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</si>
  <si>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</si>
  <si>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</si>
  <si>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</si>
  <si>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</si>
  <si>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</si>
  <si>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</si>
  <si>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</si>
  <si>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</si>
  <si>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</si>
  <si>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</si>
  <si>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</si>
  <si>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</si>
  <si>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</si>
  <si>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</si>
  <si>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</si>
  <si>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</si>
  <si>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</si>
  <si>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</si>
  <si>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</si>
  <si>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</si>
  <si>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</si>
  <si>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</si>
  <si>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</si>
  <si>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</si>
  <si>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</si>
  <si>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</si>
  <si>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</si>
  <si>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</si>
  <si>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</si>
  <si>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</si>
  <si>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</si>
  <si>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</si>
  <si>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</si>
  <si>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</si>
  <si>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</si>
  <si>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</si>
  <si>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</si>
  <si>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</si>
  <si>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</si>
  <si>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</si>
  <si>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</si>
  <si>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</si>
  <si>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</si>
  <si>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</si>
  <si>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</si>
  <si>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</si>
  <si>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</si>
  <si>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</si>
  <si>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</si>
  <si>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</si>
  <si>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</si>
  <si>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</si>
  <si>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</si>
  <si>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</si>
  <si>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</si>
  <si>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</si>
  <si>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</si>
  <si>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</si>
  <si>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</si>
  <si>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</si>
  <si>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</si>
  <si>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</si>
  <si>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</si>
  <si>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</si>
  <si>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</si>
  <si>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</si>
  <si>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</si>
  <si>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</si>
  <si>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</si>
  <si>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</si>
  <si>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</si>
  <si>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</si>
  <si>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</si>
  <si>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</si>
  <si>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</si>
  <si>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</si>
  <si>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</si>
  <si>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</si>
  <si>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</si>
  <si>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</si>
  <si>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</si>
  <si>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</si>
  <si>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</si>
  <si>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</si>
  <si>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</si>
  <si>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</si>
  <si>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</si>
  <si>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</si>
  <si>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</si>
  <si>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</si>
  <si>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</si>
  <si>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</si>
  <si>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</si>
  <si>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</si>
  <si>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</si>
  <si>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</si>
  <si>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</si>
  <si>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</si>
  <si>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</si>
  <si>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</si>
  <si>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</si>
  <si>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</si>
  <si>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</si>
  <si>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</si>
  <si>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</si>
  <si>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</si>
  <si>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</si>
  <si>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</si>
  <si>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</si>
  <si>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</si>
  <si>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</si>
  <si>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</si>
  <si>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</si>
  <si>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</si>
  <si>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</si>
  <si>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</si>
  <si>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</si>
  <si>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</si>
  <si>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</si>
  <si>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</si>
  <si>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</si>
  <si>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</si>
  <si>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</si>
  <si>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</si>
  <si>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</si>
  <si>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</si>
  <si>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</si>
  <si>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</si>
  <si>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</si>
  <si>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</si>
  <si>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</si>
  <si>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</si>
  <si>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</si>
  <si>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</si>
  <si>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</si>
  <si>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</si>
  <si>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</si>
  <si>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</si>
  <si>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</si>
  <si>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</si>
  <si>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</si>
  <si>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</si>
  <si>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</si>
  <si>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</si>
  <si>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</si>
  <si>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</si>
  <si>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</si>
  <si>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</si>
  <si>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</si>
  <si>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</si>
  <si>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</si>
  <si>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</si>
  <si>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</si>
  <si>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</si>
  <si>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</si>
  <si>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</si>
  <si>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</si>
  <si>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</si>
  <si>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</si>
  <si>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</si>
  <si>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</si>
  <si>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</si>
  <si>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</si>
  <si>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</si>
  <si>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</si>
  <si>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</si>
  <si>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</si>
  <si>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</si>
  <si>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</si>
  <si>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</si>
  <si>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</si>
  <si>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</si>
  <si>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</si>
  <si>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</si>
  <si>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</si>
  <si>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</si>
  <si>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</si>
  <si>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</si>
  <si>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</si>
  <si>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</si>
  <si>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</si>
  <si>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</si>
  <si>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</si>
  <si>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</si>
  <si>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</si>
  <si>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</si>
  <si>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</si>
  <si>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</si>
  <si>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</si>
  <si>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</si>
  <si>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</si>
  <si>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</si>
  <si>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</si>
  <si>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</si>
  <si>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</si>
  <si>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</si>
  <si>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</si>
  <si>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</si>
  <si>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</si>
  <si>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</si>
  <si>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</si>
  <si>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</si>
  <si>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</si>
  <si>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</si>
  <si>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</si>
  <si>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</si>
  <si>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</si>
  <si>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</si>
  <si>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</si>
  <si>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</si>
  <si>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</si>
  <si>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</si>
  <si>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</si>
  <si>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</si>
  <si>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</si>
  <si>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</si>
  <si>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</si>
  <si>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</si>
  <si>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</si>
  <si>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</si>
  <si>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</si>
  <si>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</si>
  <si>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</si>
  <si>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</si>
  <si>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</si>
  <si>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</si>
  <si>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</si>
  <si>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</si>
  <si>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</si>
  <si>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</si>
  <si>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</si>
  <si>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</si>
  <si>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</si>
  <si>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</si>
  <si>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</si>
  <si>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</si>
  <si>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</si>
  <si>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</si>
  <si>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</si>
  <si>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</si>
  <si>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</si>
  <si>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</si>
  <si>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</si>
  <si>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</si>
  <si>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</si>
  <si>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</si>
  <si>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</si>
  <si>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</si>
  <si>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</si>
  <si>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</si>
  <si>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</si>
  <si>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</si>
  <si>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</si>
  <si>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</si>
  <si>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</si>
  <si>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</si>
  <si>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</si>
  <si>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</si>
  <si>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</si>
  <si>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</si>
  <si>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</si>
  <si>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</si>
  <si>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</si>
  <si>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</si>
  <si>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</si>
  <si>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</si>
  <si>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</si>
  <si>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</si>
  <si>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</si>
  <si>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</si>
  <si>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</si>
  <si>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</si>
  <si>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</si>
  <si>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</si>
  <si>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</si>
  <si>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</si>
  <si>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</si>
  <si>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</si>
  <si>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</si>
  <si>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</si>
  <si>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</si>
  <si>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</si>
  <si>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</si>
  <si>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</si>
  <si>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</si>
  <si>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</si>
  <si>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</si>
  <si>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</si>
  <si>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</si>
  <si>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</si>
  <si>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</si>
  <si>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</si>
  <si>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</si>
  <si>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</si>
  <si>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</si>
  <si>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</si>
  <si>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</si>
  <si>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</si>
  <si>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</si>
  <si>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</si>
  <si>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</si>
  <si>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</si>
  <si>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</si>
  <si>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</si>
  <si>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</si>
  <si>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</si>
  <si>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</si>
  <si>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</si>
  <si>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</si>
  <si>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</si>
  <si>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</si>
  <si>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</si>
  <si>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</si>
  <si>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</si>
  <si>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</si>
  <si>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</si>
  <si>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</si>
  <si>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</si>
  <si>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</si>
  <si>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</si>
  <si>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</si>
  <si>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</si>
  <si>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</si>
  <si>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</si>
  <si>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</si>
  <si>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</si>
  <si>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</si>
  <si>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</si>
  <si>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</si>
  <si>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</si>
  <si>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</si>
  <si>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</si>
  <si>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</si>
  <si>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</si>
  <si>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</si>
  <si>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</si>
  <si>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</si>
  <si>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</si>
  <si>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</si>
  <si>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</si>
  <si>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</si>
  <si>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</si>
  <si>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</si>
  <si>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</si>
  <si>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</si>
  <si>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</si>
  <si>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</si>
  <si>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</si>
  <si>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</si>
  <si>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</si>
  <si>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</si>
  <si>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</si>
  <si>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</si>
  <si>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</si>
  <si>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</si>
  <si>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</si>
  <si>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</si>
  <si>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</si>
  <si>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</si>
  <si>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</si>
  <si>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</si>
  <si>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</si>
  <si>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</si>
  <si>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</si>
  <si>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</si>
  <si>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</si>
  <si>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</si>
  <si>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</si>
  <si>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</si>
  <si>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</si>
  <si>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</si>
  <si>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</si>
  <si>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</si>
  <si>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</si>
  <si>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</si>
  <si>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</si>
  <si>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</si>
  <si>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</si>
  <si>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</si>
  <si>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</si>
  <si>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</si>
  <si>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</si>
  <si>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</si>
  <si>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</si>
  <si>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</si>
  <si>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</si>
  <si>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</si>
  <si>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</si>
  <si>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</si>
  <si>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</si>
  <si>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</si>
  <si>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</si>
  <si>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</si>
  <si>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</si>
  <si>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</si>
  <si>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</si>
  <si>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</si>
  <si>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</si>
  <si>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</si>
  <si>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</si>
  <si>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</si>
  <si>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</si>
  <si>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</si>
  <si>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</si>
  <si>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</si>
  <si>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</si>
  <si>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</si>
  <si>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</si>
  <si>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</si>
  <si>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</si>
  <si>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</si>
  <si>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</si>
  <si>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</si>
  <si>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</si>
  <si>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</si>
  <si>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</si>
  <si>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</si>
  <si>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</si>
  <si>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</si>
  <si>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</si>
  <si>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</si>
  <si>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</si>
  <si>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</si>
  <si>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</si>
  <si>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</si>
  <si>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</si>
  <si>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</si>
  <si>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</si>
  <si>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</si>
  <si>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</si>
  <si>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</si>
  <si>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</si>
  <si>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</si>
  <si>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</si>
  <si>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</si>
  <si>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</si>
  <si>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</si>
  <si>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</si>
  <si>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</si>
  <si>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</si>
  <si>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</si>
  <si>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</si>
  <si>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</si>
  <si>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</si>
  <si>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</si>
  <si>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</si>
  <si>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</si>
  <si>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</si>
  <si>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</si>
  <si>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</si>
  <si>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</si>
  <si>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</si>
  <si>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</si>
  <si>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</si>
  <si>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</si>
  <si>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</si>
  <si>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</si>
  <si>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</si>
  <si>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</si>
  <si>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</si>
  <si>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</si>
  <si>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</si>
  <si>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</si>
  <si>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</si>
  <si>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</si>
  <si>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</si>
  <si>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</si>
  <si>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</si>
  <si>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</si>
  <si>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</si>
  <si>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</si>
  <si>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</si>
  <si>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</si>
  <si>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</si>
  <si>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</si>
  <si>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</si>
  <si>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</si>
  <si>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</si>
  <si>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</si>
  <si>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</si>
  <si>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</si>
  <si>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</si>
  <si>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</si>
  <si>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</si>
  <si>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</si>
  <si>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</si>
  <si>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</si>
  <si>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</si>
  <si>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</si>
  <si>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</si>
  <si>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</si>
  <si>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</si>
  <si>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</si>
  <si>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</si>
  <si>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</si>
  <si>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</si>
  <si>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</si>
  <si>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</si>
  <si>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</si>
  <si>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</si>
  <si>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</si>
  <si>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</si>
  <si>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</si>
  <si>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</si>
  <si>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</si>
  <si>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</si>
  <si>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</si>
  <si>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</si>
  <si>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</si>
  <si>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</si>
  <si>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</si>
  <si>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</si>
  <si>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</si>
  <si>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</si>
  <si>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</si>
  <si>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</si>
  <si>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</si>
  <si>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</si>
  <si>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</si>
  <si>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</si>
  <si>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</si>
  <si>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</si>
  <si>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</si>
  <si>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</si>
  <si>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</si>
  <si>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</si>
  <si>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</si>
  <si>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</si>
  <si>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</si>
  <si>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</si>
  <si>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</si>
  <si>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</si>
  <si>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</si>
  <si>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</si>
  <si>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</si>
  <si>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</si>
  <si>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</si>
  <si>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</si>
  <si>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</si>
  <si>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</si>
  <si>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</si>
  <si>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</si>
  <si>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</si>
  <si>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</si>
  <si>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</si>
  <si>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</si>
  <si>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</si>
  <si>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</si>
  <si>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</si>
  <si>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</si>
  <si>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</si>
  <si>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</si>
  <si>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</si>
  <si>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</si>
  <si>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</si>
  <si>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</si>
  <si>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</si>
  <si>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</si>
  <si>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</si>
  <si>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</si>
  <si>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</si>
  <si>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</si>
  <si>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</si>
  <si>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</si>
  <si>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</si>
  <si>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</si>
  <si>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</si>
  <si>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</si>
  <si>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</si>
  <si>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</si>
  <si>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</si>
  <si>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</si>
  <si>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</si>
  <si>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</si>
  <si>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</si>
  <si>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</si>
  <si>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</si>
  <si>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</si>
  <si>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</si>
  <si>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</si>
  <si>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</si>
  <si>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</si>
  <si>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</si>
  <si>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</si>
  <si>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</si>
  <si>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</si>
  <si>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</si>
  <si>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</si>
  <si>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</si>
  <si>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</si>
  <si>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</si>
  <si>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</si>
  <si>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</si>
  <si>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</si>
  <si>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</si>
  <si>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</si>
  <si>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</si>
  <si>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</si>
  <si>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</si>
  <si>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</si>
  <si>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</si>
  <si>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</si>
  <si>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</si>
  <si>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</si>
  <si>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</si>
  <si>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</si>
  <si>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</si>
  <si>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</si>
  <si>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</si>
  <si>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</si>
  <si>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</si>
  <si>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</si>
  <si>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</si>
  <si>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</si>
  <si>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</si>
  <si>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</si>
  <si>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</si>
  <si>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</si>
  <si>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</si>
  <si>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</si>
  <si>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</si>
  <si>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</si>
  <si>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</si>
  <si>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</si>
  <si>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</si>
  <si>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</si>
  <si>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</si>
  <si>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</si>
  <si>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</si>
  <si>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</si>
  <si>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</si>
  <si>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</si>
  <si>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</si>
  <si>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</si>
  <si>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</si>
  <si>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</si>
  <si>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</si>
  <si>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</si>
  <si>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</si>
  <si>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</si>
  <si>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</si>
  <si>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</si>
  <si>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</si>
  <si>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</si>
  <si>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</si>
  <si>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</si>
  <si>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</si>
  <si>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</si>
  <si>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</si>
  <si>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</si>
  <si>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</si>
  <si>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</si>
  <si>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</si>
  <si>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</si>
  <si>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</si>
  <si>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</si>
  <si>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</si>
  <si>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</si>
  <si>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</si>
  <si>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</si>
  <si>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</si>
  <si>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</si>
  <si>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</si>
  <si>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</si>
  <si>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</si>
  <si>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</si>
  <si>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</si>
  <si>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</si>
  <si>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</si>
  <si>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</si>
  <si>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</si>
  <si>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</si>
  <si>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</si>
  <si>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</si>
  <si>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</si>
  <si>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</si>
  <si>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</si>
  <si>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</si>
  <si>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</si>
  <si>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</si>
  <si>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</si>
  <si>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</si>
  <si>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</si>
  <si>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</si>
  <si>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</si>
  <si>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</si>
  <si>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</si>
  <si>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</si>
  <si>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</si>
  <si>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</si>
  <si>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</si>
  <si>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</si>
  <si>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</si>
  <si>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</si>
  <si>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</si>
  <si>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</si>
  <si>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</si>
  <si>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</si>
  <si>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</si>
  <si>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</si>
  <si>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</si>
  <si>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</si>
  <si>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</si>
  <si>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</si>
  <si>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</si>
  <si>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</si>
  <si>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</si>
  <si>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</si>
  <si>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</si>
  <si>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</si>
  <si>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</si>
  <si>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</si>
  <si>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</si>
  <si>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</si>
  <si>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</si>
  <si>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</si>
  <si>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</si>
  <si>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</si>
  <si>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</si>
  <si>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</si>
  <si>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</si>
  <si>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</si>
  <si>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</si>
  <si>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</si>
  <si>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</si>
  <si>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</si>
  <si>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</si>
  <si>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</si>
  <si>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</si>
  <si>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</si>
  <si>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</si>
  <si>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</si>
  <si>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</si>
  <si>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</si>
  <si>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</si>
  <si>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</si>
  <si>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</si>
  <si>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</si>
  <si>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</si>
  <si>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</si>
  <si>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</si>
  <si>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</si>
  <si>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</si>
  <si>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</si>
  <si>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</si>
  <si>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</si>
  <si>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</si>
  <si>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</si>
  <si>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</si>
  <si>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</si>
  <si>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</si>
  <si>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</si>
  <si>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</si>
  <si>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</si>
  <si>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</si>
  <si>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</si>
  <si>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</si>
  <si>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</si>
  <si>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</si>
  <si>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</si>
  <si>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</si>
  <si>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</si>
  <si>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</si>
  <si>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</si>
  <si>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</si>
  <si>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</si>
  <si>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</si>
  <si>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</si>
  <si>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</si>
  <si>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</si>
  <si>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</si>
  <si>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</si>
  <si>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</si>
  <si>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</si>
  <si>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</si>
  <si>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</si>
  <si>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</si>
  <si>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</si>
  <si>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</si>
  <si>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</si>
  <si>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</si>
  <si>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</si>
  <si>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</si>
  <si>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</si>
  <si>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</si>
  <si>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</si>
  <si>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</si>
  <si>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</si>
  <si>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</si>
  <si>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</si>
  <si>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</si>
  <si>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</si>
  <si>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</si>
  <si>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</si>
  <si>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</si>
  <si>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</si>
  <si>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</si>
  <si>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</si>
  <si>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</si>
  <si>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</si>
  <si>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</si>
  <si>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</si>
  <si>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</si>
  <si>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</si>
  <si>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</si>
  <si>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</si>
  <si>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</si>
  <si>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</si>
  <si>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</si>
  <si>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</si>
  <si>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</si>
  <si>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</si>
  <si>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</si>
  <si>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</si>
  <si>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</si>
  <si>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</si>
  <si>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</si>
  <si>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</si>
  <si>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</si>
  <si>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</si>
  <si>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</si>
  <si>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</si>
  <si>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</si>
  <si>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</si>
  <si>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</si>
  <si>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</si>
  <si>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</si>
  <si>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</si>
  <si>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</si>
  <si>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</si>
  <si>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</si>
  <si>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</si>
  <si>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</si>
  <si>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</si>
  <si>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</si>
  <si>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</si>
  <si>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</si>
  <si>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</si>
  <si>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</si>
  <si>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</si>
  <si>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</si>
  <si>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</si>
  <si>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</si>
  <si>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</si>
  <si>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</si>
  <si>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</si>
  <si>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</si>
  <si>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</si>
  <si>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</si>
  <si>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</si>
  <si>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</si>
  <si>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</si>
  <si>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</si>
  <si>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</si>
  <si>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</si>
  <si>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</si>
  <si>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</si>
  <si>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</si>
  <si>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</si>
  <si>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</si>
  <si>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</si>
  <si>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</si>
  <si>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</si>
  <si>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</si>
  <si>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</si>
  <si>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</si>
  <si>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</si>
  <si>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</si>
  <si>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</si>
  <si>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</si>
  <si>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</si>
  <si>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</si>
  <si>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</si>
  <si>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</si>
  <si>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</si>
  <si>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</si>
  <si>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</si>
  <si>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</si>
  <si>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</si>
  <si>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</si>
  <si>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</si>
  <si>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</si>
  <si>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</si>
  <si>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</si>
  <si>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</si>
  <si>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</si>
  <si>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</si>
  <si>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</si>
  <si>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</si>
  <si>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</si>
  <si>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</si>
  <si>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</si>
  <si>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</si>
  <si>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</si>
  <si>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</si>
  <si>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</si>
  <si>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</si>
  <si>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</si>
  <si>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</si>
  <si>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</si>
  <si>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</si>
  <si>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</si>
  <si>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</si>
  <si>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</si>
  <si>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</si>
  <si>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</si>
  <si>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</si>
  <si>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</si>
  <si>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</si>
  <si>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</si>
  <si>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</si>
  <si>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</si>
  <si>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</si>
  <si>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</si>
  <si>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</si>
  <si>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</si>
  <si>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</si>
  <si>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</si>
  <si>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</si>
  <si>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</si>
  <si>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</si>
  <si>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</si>
  <si>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</si>
  <si>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</si>
  <si>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</si>
  <si>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</si>
  <si>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</si>
  <si>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</si>
  <si>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</si>
  <si>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</si>
  <si>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</si>
  <si>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</si>
  <si>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</si>
  <si>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</si>
  <si>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</si>
  <si>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</si>
  <si>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</si>
  <si>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</si>
  <si>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</si>
  <si>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</si>
  <si>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</si>
  <si>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</si>
  <si>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</si>
  <si>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</si>
  <si>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</si>
  <si>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</si>
  <si>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</si>
  <si>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</si>
  <si>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</si>
  <si>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</si>
  <si>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</si>
  <si>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</si>
  <si>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</si>
  <si>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</si>
  <si>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</si>
  <si>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</si>
  <si>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</si>
  <si>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</si>
  <si>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</si>
  <si>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</si>
  <si>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</si>
  <si>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</si>
  <si>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</si>
  <si>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</si>
  <si>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</si>
  <si>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</si>
  <si>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</si>
  <si>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</si>
  <si>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</si>
  <si>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</si>
  <si>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</si>
  <si>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</si>
  <si>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</si>
  <si>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</si>
  <si>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</si>
  <si>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</si>
  <si>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</si>
  <si>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</si>
  <si>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</si>
  <si>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</si>
  <si>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</si>
  <si>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</si>
  <si>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</si>
  <si>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</si>
  <si>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</si>
  <si>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</si>
  <si>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</si>
  <si>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</si>
  <si>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</si>
  <si>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</si>
  <si>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</si>
  <si>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</si>
  <si>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</si>
  <si>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</si>
  <si>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</si>
  <si>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</si>
  <si>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</si>
  <si>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</si>
  <si>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</si>
  <si>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</si>
  <si>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</si>
  <si>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</si>
  <si>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</si>
  <si>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</si>
  <si>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</si>
  <si>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</si>
  <si>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</si>
  <si>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</si>
  <si>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</si>
  <si>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</si>
  <si>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</si>
  <si>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</si>
  <si>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</si>
  <si>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</si>
  <si>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</si>
  <si>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</si>
  <si>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</si>
  <si>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</si>
  <si>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</si>
  <si>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</si>
  <si>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</si>
  <si>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</si>
  <si>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</si>
  <si>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</si>
  <si>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</si>
  <si>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</si>
  <si>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</si>
  <si>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</si>
  <si>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</si>
  <si>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</si>
  <si>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</si>
  <si>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</si>
  <si>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</si>
  <si>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</si>
  <si>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</si>
  <si>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</si>
  <si>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</si>
  <si>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</si>
  <si>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</si>
  <si>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</si>
  <si>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</si>
  <si>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</si>
  <si>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</si>
  <si>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</si>
  <si>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</si>
  <si>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</si>
  <si>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</si>
  <si>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</si>
  <si>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</si>
  <si>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</si>
  <si>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</si>
  <si>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</si>
  <si>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</si>
  <si>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</si>
  <si>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</si>
  <si>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</si>
  <si>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</si>
  <si>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</si>
  <si>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</si>
  <si>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</si>
  <si>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</si>
  <si>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</si>
  <si>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</si>
  <si>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</si>
  <si>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</si>
  <si>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</si>
  <si>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</si>
  <si>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</si>
  <si>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</si>
  <si>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</si>
  <si>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</si>
  <si>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</si>
  <si>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</si>
  <si>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</si>
  <si>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</si>
  <si>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</si>
  <si>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</si>
  <si>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</si>
  <si>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</si>
  <si>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</si>
  <si>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</si>
  <si>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</si>
  <si>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</si>
  <si>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</si>
  <si>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</si>
  <si>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</si>
  <si>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</si>
  <si>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</si>
  <si>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</si>
  <si>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</si>
  <si>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</si>
  <si>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</si>
  <si>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</si>
  <si>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</si>
  <si>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</si>
  <si>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</si>
  <si>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</si>
  <si>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</si>
  <si>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</si>
  <si>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</si>
  <si>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</si>
  <si>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</si>
  <si>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</si>
  <si>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</si>
  <si>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</si>
  <si>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</si>
  <si>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</si>
  <si>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</si>
  <si>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</si>
  <si>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</si>
  <si>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</si>
  <si>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</si>
  <si>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</si>
  <si>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</si>
  <si>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</si>
  <si>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</si>
  <si>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</si>
  <si>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</si>
  <si>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</si>
  <si>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</si>
  <si>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</si>
  <si>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</si>
  <si>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</si>
  <si>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</si>
  <si>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</si>
  <si>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</si>
  <si>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</si>
  <si>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</si>
  <si>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</si>
  <si>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</si>
  <si>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</si>
  <si>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</si>
  <si>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</si>
  <si>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</si>
  <si>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</si>
  <si>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</si>
  <si>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</si>
  <si>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</si>
  <si>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</si>
  <si>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</si>
  <si>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</si>
  <si>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</si>
  <si>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</si>
  <si>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</si>
  <si>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</si>
  <si>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</si>
  <si>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</si>
  <si>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</si>
  <si>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</si>
  <si>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</si>
  <si>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</si>
  <si>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</si>
  <si>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</si>
  <si>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</si>
  <si>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</si>
  <si>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</si>
  <si>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</si>
  <si>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</si>
  <si>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</si>
  <si>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</si>
  <si>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</si>
  <si>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</si>
  <si>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</si>
  <si>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</si>
  <si>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</si>
  <si>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</si>
  <si>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</si>
  <si>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</si>
  <si>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</si>
  <si>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</si>
  <si>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</si>
  <si>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</si>
  <si>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</si>
  <si>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</si>
  <si>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</si>
  <si>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</si>
  <si>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</si>
  <si>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</si>
  <si>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</si>
  <si>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</si>
  <si>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</si>
  <si>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</si>
  <si>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</si>
  <si>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</si>
  <si>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</si>
  <si>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</si>
  <si>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</si>
  <si>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</si>
  <si>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</si>
  <si>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</si>
  <si>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</si>
  <si>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</si>
  <si>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</si>
  <si>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</si>
  <si>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</si>
  <si>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</si>
  <si>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</si>
  <si>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</si>
  <si>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</si>
  <si>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</si>
  <si>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</si>
  <si>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</si>
  <si>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</si>
  <si>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</si>
  <si>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</si>
  <si>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</si>
  <si>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</si>
  <si>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</si>
  <si>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</si>
  <si>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</si>
  <si>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</si>
  <si>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</si>
  <si>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</si>
  <si>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</si>
  <si>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</si>
  <si>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</si>
  <si>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</si>
  <si>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</si>
  <si>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</si>
  <si>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</si>
  <si>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</si>
  <si>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</si>
  <si>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</si>
  <si>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</si>
  <si>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</si>
  <si>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</si>
  <si>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</si>
  <si>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</si>
  <si>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</si>
  <si>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</si>
  <si>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</si>
  <si>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</si>
  <si>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</si>
  <si>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</si>
  <si>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</si>
  <si>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</si>
  <si>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</si>
  <si>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</si>
  <si>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</si>
  <si>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</si>
  <si>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</si>
  <si>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</si>
  <si>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</si>
  <si>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</si>
  <si>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</si>
  <si>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</si>
  <si>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</si>
  <si>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</si>
  <si>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</si>
  <si>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</si>
  <si>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</si>
  <si>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</si>
  <si>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</si>
  <si>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</si>
  <si>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</si>
  <si>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</si>
  <si>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</si>
  <si>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</si>
  <si>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</si>
  <si>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</si>
  <si>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</si>
  <si>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</si>
  <si>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</si>
  <si>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</si>
  <si>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</si>
  <si>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</si>
  <si>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</si>
  <si>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</si>
  <si>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</si>
  <si>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</si>
  <si>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</si>
  <si>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</si>
  <si>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</si>
  <si>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</si>
  <si>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</si>
  <si>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</si>
  <si>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</si>
  <si>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</si>
  <si>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</si>
  <si>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</si>
  <si>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</si>
  <si>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</si>
  <si>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</si>
  <si>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</si>
  <si>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</si>
  <si>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</si>
  <si>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</si>
  <si>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</si>
  <si>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</si>
  <si>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</si>
  <si>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</si>
  <si>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</si>
  <si>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</si>
  <si>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</si>
  <si>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</si>
  <si>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</si>
  <si>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</si>
  <si>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</si>
  <si>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</si>
  <si>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</si>
  <si>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</si>
  <si>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</si>
  <si>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</si>
  <si>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</si>
  <si>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</si>
  <si>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</si>
  <si>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</si>
  <si>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</si>
  <si>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</si>
  <si>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</si>
  <si>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</si>
  <si>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</si>
  <si>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</si>
  <si>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</si>
  <si>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</si>
  <si>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</si>
  <si>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</si>
  <si>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</si>
  <si>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</si>
  <si>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</si>
  <si>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</si>
  <si>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</si>
  <si>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</si>
  <si>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</si>
  <si>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</si>
  <si>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</si>
  <si>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</si>
  <si>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</si>
  <si>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</si>
  <si>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</si>
  <si>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</si>
  <si>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</si>
  <si>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</si>
  <si>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</si>
  <si>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</si>
  <si>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</si>
  <si>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</si>
  <si>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</si>
  <si>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</si>
  <si>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</si>
  <si>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</si>
  <si>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</si>
  <si>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</si>
  <si>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</si>
  <si>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</si>
  <si>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</si>
  <si>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</si>
  <si>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</si>
  <si>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</si>
  <si>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</si>
  <si>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</si>
  <si>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</si>
  <si>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</si>
  <si>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</si>
  <si>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</si>
  <si>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</si>
  <si>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</si>
  <si>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</si>
  <si>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</si>
  <si>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</si>
  <si>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</si>
  <si>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</si>
  <si>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</si>
  <si>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</si>
  <si>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</si>
  <si>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</si>
  <si>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</si>
  <si>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</si>
  <si>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</si>
  <si>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</si>
  <si>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</si>
  <si>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</si>
  <si>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</si>
  <si>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</si>
  <si>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</si>
  <si>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</si>
  <si>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</si>
  <si>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</si>
  <si>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</si>
  <si>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</si>
  <si>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</si>
  <si>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</si>
  <si>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</si>
  <si>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</si>
  <si>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</si>
  <si>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</si>
  <si>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</si>
  <si>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</si>
  <si>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</si>
  <si>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</si>
  <si>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</si>
  <si>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</si>
  <si>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</si>
  <si>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</si>
  <si>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</si>
  <si>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</si>
  <si>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</si>
  <si>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</si>
  <si>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</si>
  <si>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</si>
  <si>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</si>
  <si>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</si>
  <si>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</si>
  <si>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</si>
  <si>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</si>
  <si>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</si>
  <si>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</si>
  <si>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</si>
  <si>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</si>
  <si>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</si>
  <si>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</si>
  <si>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</si>
  <si>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</si>
  <si>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</si>
  <si>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</si>
  <si>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</si>
  <si>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</si>
  <si>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</si>
  <si>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</si>
  <si>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</si>
  <si>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</si>
  <si>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</si>
  <si>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</si>
  <si>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</si>
  <si>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</si>
  <si>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</si>
  <si>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</si>
  <si>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</si>
  <si>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</si>
  <si>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</si>
  <si>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</si>
  <si>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</si>
  <si>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</si>
  <si>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</si>
  <si>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</si>
  <si>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</si>
  <si>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</si>
  <si>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</si>
  <si>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</si>
  <si>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</si>
  <si>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</si>
  <si>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</si>
  <si>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</si>
  <si>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</si>
  <si>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</si>
  <si>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</si>
  <si>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</si>
  <si>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</si>
  <si>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</si>
  <si>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</si>
  <si>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</si>
  <si>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</si>
  <si>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</si>
  <si>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</si>
  <si>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</si>
  <si>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</si>
  <si>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</si>
  <si>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</si>
  <si>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</si>
  <si>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</si>
  <si>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</si>
  <si>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</si>
  <si>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</si>
  <si>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</si>
  <si>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</si>
  <si>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</si>
  <si>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</si>
  <si>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</si>
  <si>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</si>
  <si>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</si>
  <si>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</si>
  <si>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</si>
  <si>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</si>
  <si>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</si>
  <si>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</si>
  <si>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</si>
  <si>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</si>
  <si>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</si>
  <si>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</si>
  <si>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</si>
  <si>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</si>
  <si>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</si>
  <si>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</si>
  <si>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</si>
  <si>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</si>
  <si>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</si>
  <si>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</si>
  <si>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</si>
  <si>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</si>
  <si>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</si>
  <si>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</si>
  <si>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</si>
  <si>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</si>
  <si>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</si>
  <si>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</si>
  <si>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</si>
  <si>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</si>
  <si>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</si>
  <si>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</si>
  <si>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</si>
  <si>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</si>
  <si>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</si>
  <si>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</si>
  <si>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</si>
  <si>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</si>
  <si>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</si>
  <si>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</si>
  <si>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</si>
  <si>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</si>
  <si>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</si>
  <si>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</si>
  <si>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</si>
  <si>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</si>
  <si>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</si>
  <si>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</si>
  <si>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</si>
  <si>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</si>
  <si>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</si>
  <si>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</si>
  <si>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</si>
  <si>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</si>
  <si>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</si>
  <si>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</si>
  <si>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</si>
  <si>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</si>
  <si>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</si>
  <si>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</si>
  <si>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</si>
  <si>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</si>
  <si>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</si>
  <si>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</si>
  <si>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</si>
  <si>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</si>
  <si>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</si>
  <si>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</si>
  <si>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</si>
  <si>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</si>
  <si>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</si>
  <si>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</si>
  <si>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</si>
  <si>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</si>
  <si>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</si>
  <si>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</si>
  <si>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</si>
  <si>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</si>
  <si>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</si>
  <si>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</si>
  <si>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</si>
  <si>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</si>
  <si>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</si>
  <si>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</si>
  <si>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</si>
  <si>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</si>
  <si>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</si>
  <si>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</si>
  <si>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</si>
  <si>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</si>
  <si>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</si>
  <si>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</si>
  <si>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</si>
  <si>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</si>
  <si>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</si>
  <si>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</si>
  <si>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</si>
  <si>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</si>
  <si>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</si>
  <si>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</si>
  <si>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</si>
  <si>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</si>
  <si>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</si>
  <si>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</si>
  <si>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</si>
  <si>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</si>
  <si>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</si>
  <si>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</si>
  <si>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</si>
  <si>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</si>
  <si>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</si>
  <si>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</si>
  <si>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</si>
  <si>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</si>
  <si>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</si>
  <si>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</si>
  <si>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</si>
  <si>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</si>
  <si>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</si>
  <si>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</si>
  <si>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</si>
  <si>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</si>
  <si>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</si>
  <si>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</si>
  <si>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</si>
  <si>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</si>
  <si>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</si>
  <si>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</si>
  <si>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</si>
  <si>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</si>
  <si>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</si>
  <si>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</si>
  <si>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</si>
  <si>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</si>
  <si>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</si>
  <si>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</si>
  <si>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</si>
  <si>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</si>
  <si>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</si>
  <si>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</si>
  <si>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</si>
  <si>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</si>
  <si>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</si>
  <si>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</si>
  <si>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</si>
  <si>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</si>
  <si>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</si>
  <si>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</si>
  <si>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</si>
  <si>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</si>
  <si>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</si>
  <si>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</si>
  <si>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</si>
  <si>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</si>
  <si>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</si>
  <si>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</si>
  <si>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</si>
  <si>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</si>
  <si>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</si>
  <si>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</si>
  <si>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</si>
  <si>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</si>
  <si>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</si>
  <si>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</si>
  <si>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</si>
  <si>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</si>
  <si>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</si>
  <si>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</si>
  <si>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</si>
  <si>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</si>
  <si>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</si>
  <si>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</si>
  <si>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</si>
  <si>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</si>
  <si>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</si>
  <si>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</si>
  <si>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</si>
  <si>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</si>
  <si>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</si>
  <si>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</si>
  <si>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</si>
  <si>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</si>
  <si>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</si>
  <si>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</si>
  <si>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</si>
  <si>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</si>
  <si>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</si>
  <si>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</si>
  <si>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</si>
  <si>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</si>
  <si>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</si>
  <si>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</si>
  <si>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</si>
  <si>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</si>
  <si>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</si>
  <si>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</si>
  <si>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</si>
  <si>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</si>
  <si>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</si>
  <si>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</si>
  <si>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</si>
  <si>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</si>
  <si>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</si>
  <si>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</si>
  <si>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</si>
  <si>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</si>
  <si>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</si>
  <si>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</si>
  <si>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</si>
  <si>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</si>
  <si>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</si>
  <si>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</si>
  <si>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</si>
  <si>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</si>
  <si>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</si>
  <si>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</si>
  <si>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</si>
  <si>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</si>
  <si>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</si>
  <si>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</si>
  <si>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</si>
  <si>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</si>
  <si>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</si>
  <si>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</si>
  <si>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</si>
  <si>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</si>
  <si>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</si>
  <si>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</si>
  <si>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</si>
  <si>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</si>
  <si>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</si>
  <si>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</si>
  <si>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</si>
  <si>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</si>
  <si>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</si>
  <si>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</si>
  <si>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</si>
  <si>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</si>
  <si>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</si>
  <si>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</si>
  <si>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</si>
  <si>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</si>
  <si>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</si>
  <si>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</si>
  <si>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</si>
  <si>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</si>
  <si>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</si>
  <si>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</si>
  <si>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</si>
  <si>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</si>
  <si>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</si>
  <si>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</si>
  <si>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</si>
  <si>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</si>
  <si>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</si>
  <si>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</si>
  <si>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</si>
  <si>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</si>
  <si>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</si>
  <si>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</si>
  <si>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</si>
  <si>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</si>
  <si>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</si>
  <si>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</si>
  <si>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</si>
  <si>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</si>
  <si>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</si>
  <si>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</si>
  <si>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</si>
  <si>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</si>
  <si>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</si>
  <si>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</si>
  <si>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</si>
  <si>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</si>
  <si>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</si>
  <si>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</si>
  <si>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</si>
  <si>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</si>
  <si>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</si>
  <si>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</si>
  <si>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</si>
  <si>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</si>
  <si>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</si>
  <si>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</si>
  <si>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</si>
  <si>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</si>
  <si>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</si>
  <si>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</si>
  <si>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</si>
  <si>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</si>
  <si>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</si>
  <si>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</si>
  <si>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</si>
  <si>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</si>
  <si>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</si>
  <si>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</si>
  <si>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</si>
  <si>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</si>
  <si>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</si>
  <si>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</si>
  <si>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</si>
  <si>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</si>
  <si>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</si>
  <si>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</si>
  <si>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</si>
  <si>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</si>
  <si>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</si>
  <si>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</si>
  <si>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</si>
  <si>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</si>
  <si>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</si>
  <si>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</si>
  <si>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</si>
  <si>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</si>
  <si>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</si>
  <si>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</si>
  <si>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</si>
  <si>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</si>
  <si>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</si>
  <si>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</si>
  <si>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</si>
  <si>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</si>
  <si>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</si>
  <si>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</si>
  <si>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</si>
  <si>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</si>
  <si>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</si>
  <si>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</si>
  <si>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</si>
  <si>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</si>
  <si>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</si>
  <si>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</si>
  <si>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</si>
  <si>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</si>
  <si>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</si>
  <si>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</si>
  <si>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</si>
  <si>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</si>
  <si>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</si>
  <si>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</si>
  <si>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</si>
  <si>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</si>
  <si>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</si>
  <si>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</si>
  <si>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</si>
  <si>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</si>
  <si>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</si>
  <si>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</si>
  <si>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</si>
  <si>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</si>
  <si>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</si>
  <si>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</si>
  <si>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</si>
  <si>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</si>
  <si>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</si>
  <si>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</si>
  <si>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</si>
  <si>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</si>
  <si>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</si>
  <si>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</si>
  <si>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</si>
  <si>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</si>
  <si>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</si>
  <si>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</si>
  <si>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</si>
  <si>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</si>
  <si>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</si>
  <si>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</si>
  <si>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</si>
  <si>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</si>
  <si>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</si>
  <si>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</si>
  <si>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</si>
  <si>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</si>
  <si>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</si>
  <si>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</si>
  <si>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</si>
  <si>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</si>
  <si>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</si>
  <si>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</si>
  <si>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</si>
  <si>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</si>
  <si>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</si>
  <si>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</si>
  <si>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</si>
  <si>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</si>
  <si>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</si>
  <si>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</si>
  <si>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</si>
  <si>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</si>
  <si>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</si>
  <si>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</si>
  <si>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</si>
  <si>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</si>
  <si>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</si>
  <si>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</si>
  <si>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</si>
  <si>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</si>
  <si>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</si>
  <si>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</si>
  <si>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</si>
  <si>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</si>
  <si>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</si>
  <si>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</si>
  <si>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</si>
  <si>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</si>
  <si>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</si>
  <si>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</si>
  <si>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</si>
  <si>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</si>
  <si>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</si>
  <si>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</si>
  <si>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</si>
  <si>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</si>
  <si>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</si>
  <si>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</si>
  <si>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</si>
  <si>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</si>
  <si>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</si>
  <si>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</si>
  <si>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</si>
  <si>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</si>
  <si>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</si>
  <si>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</si>
  <si>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</si>
  <si>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</si>
  <si>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</si>
  <si>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</si>
  <si>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</si>
  <si>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</si>
  <si>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</si>
  <si>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</si>
  <si>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</si>
  <si>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</si>
  <si>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</si>
  <si>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</si>
  <si>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</si>
  <si>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</si>
  <si>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</si>
  <si>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</si>
  <si>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</si>
  <si>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</si>
  <si>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</si>
  <si>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</si>
  <si>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</si>
  <si>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</si>
  <si>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</si>
  <si>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</si>
  <si>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</si>
  <si>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</si>
  <si>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</si>
  <si>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</si>
  <si>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</si>
  <si>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</si>
  <si>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</si>
  <si>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</si>
  <si>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</si>
  <si>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</si>
  <si>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</si>
  <si>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</si>
  <si>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</si>
  <si>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</si>
  <si>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</si>
  <si>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</si>
  <si>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</si>
  <si>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</si>
  <si>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</si>
  <si>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</si>
  <si>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</si>
  <si>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</si>
  <si>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</si>
  <si>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</si>
  <si>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</si>
  <si>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</si>
  <si>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</si>
  <si>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</si>
  <si>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</si>
  <si>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</si>
  <si>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</si>
  <si>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</si>
  <si>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</si>
  <si>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</si>
  <si>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</si>
  <si>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</si>
  <si>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</si>
  <si>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</si>
  <si>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</si>
  <si>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</si>
  <si>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</si>
  <si>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</si>
  <si>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</si>
  <si>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</si>
  <si>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</si>
  <si>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</si>
  <si>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</si>
  <si>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</si>
  <si>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</si>
  <si>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</si>
  <si>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</si>
  <si>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</si>
  <si>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</si>
  <si>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</si>
  <si>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</si>
  <si>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</si>
  <si>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</si>
  <si>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</si>
  <si>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</si>
  <si>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</si>
  <si>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</si>
  <si>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</si>
  <si>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</si>
  <si>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</si>
  <si>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</si>
  <si>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</si>
  <si>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</si>
  <si>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</si>
  <si>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</si>
  <si>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</si>
  <si>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</si>
  <si>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</si>
  <si>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</si>
  <si>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</si>
  <si>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</si>
  <si>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</si>
  <si>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</si>
  <si>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</si>
  <si>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</si>
  <si>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</si>
  <si>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</si>
  <si>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</si>
  <si>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</si>
  <si>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</si>
  <si>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</si>
  <si>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</si>
  <si>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</si>
  <si>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</si>
  <si>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</si>
  <si>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</si>
  <si>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</si>
  <si>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</si>
  <si>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</si>
  <si>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</si>
  <si>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</si>
  <si>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</si>
  <si>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</si>
  <si>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</si>
  <si>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</si>
  <si>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</si>
  <si>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</si>
  <si>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</si>
  <si>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</si>
  <si>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</si>
  <si>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</si>
  <si>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</si>
  <si>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</si>
  <si>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</si>
  <si>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</si>
  <si>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</si>
  <si>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</si>
  <si>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</si>
  <si>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</si>
  <si>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</si>
  <si>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</si>
  <si>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</si>
  <si>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</si>
  <si>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</si>
  <si>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</si>
  <si>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</si>
  <si>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</si>
  <si>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</si>
  <si>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</si>
  <si>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</si>
  <si>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</si>
  <si>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</si>
  <si>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</si>
  <si>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</si>
  <si>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</si>
  <si>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</si>
  <si>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</si>
  <si>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</si>
  <si>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</si>
  <si>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</si>
  <si>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</si>
  <si>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</si>
  <si>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</si>
  <si>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</si>
  <si>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</si>
  <si>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</si>
  <si>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</si>
  <si>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</si>
  <si>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</si>
  <si>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</si>
  <si>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</si>
  <si>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</si>
  <si>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</si>
  <si>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</si>
  <si>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</si>
  <si>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</si>
  <si>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</si>
  <si>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</si>
  <si>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</si>
  <si>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</si>
  <si>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</si>
  <si>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</si>
  <si>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</si>
  <si>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</si>
  <si>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</si>
  <si>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</si>
  <si>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</si>
  <si>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</si>
  <si>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</si>
  <si>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</si>
  <si>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</si>
  <si>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</si>
  <si>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</si>
  <si>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</si>
  <si>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</si>
  <si>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</si>
  <si>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</si>
  <si>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</si>
  <si>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</si>
  <si>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</si>
  <si>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</si>
  <si>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</si>
  <si>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</si>
  <si>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</si>
  <si>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</si>
  <si>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</si>
  <si>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</si>
  <si>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</si>
  <si>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</si>
  <si>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</si>
  <si>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</si>
  <si>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</si>
  <si>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</si>
  <si>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</si>
  <si>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</si>
  <si>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</si>
  <si>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</si>
  <si>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</si>
  <si>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</si>
  <si>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</si>
  <si>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</si>
  <si>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</si>
  <si>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</si>
  <si>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</si>
  <si>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</si>
  <si>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</si>
  <si>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</si>
  <si>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</si>
  <si>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</si>
  <si>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</si>
  <si>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</si>
  <si>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</si>
  <si>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</si>
  <si>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</si>
  <si>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</si>
  <si>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</si>
  <si>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</si>
  <si>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</si>
  <si>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</si>
  <si>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</si>
  <si>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</si>
  <si>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</si>
  <si>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</si>
  <si>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</si>
  <si>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</si>
  <si>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</si>
  <si>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</si>
  <si>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</si>
  <si>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</si>
  <si>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</si>
  <si>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</si>
  <si>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</si>
  <si>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</si>
  <si>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</si>
  <si>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</si>
  <si>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</si>
  <si>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</si>
  <si>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</si>
  <si>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</si>
  <si>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</si>
  <si>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</si>
  <si>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</si>
  <si>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</si>
  <si>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</si>
  <si>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</si>
  <si>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</si>
  <si>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</si>
  <si>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</si>
  <si>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</si>
  <si>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</si>
  <si>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</si>
  <si>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</si>
  <si>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</si>
  <si>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</si>
  <si>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</si>
  <si>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</si>
  <si>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</si>
  <si>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</si>
  <si>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</si>
  <si>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</si>
  <si>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</si>
  <si>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</si>
  <si>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</si>
  <si>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</si>
  <si>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</si>
  <si>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</si>
  <si>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</si>
  <si>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</si>
  <si>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</si>
  <si>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</si>
  <si>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</si>
  <si>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</si>
  <si>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</si>
  <si>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</si>
  <si>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</si>
  <si>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</si>
  <si>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</si>
  <si>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</si>
  <si>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</si>
  <si>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</si>
  <si>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</si>
  <si>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</si>
  <si>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</si>
  <si>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</si>
  <si>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</si>
  <si>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</si>
  <si>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</si>
  <si>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</si>
  <si>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</si>
  <si>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</si>
  <si>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</si>
  <si>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</si>
  <si>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</si>
  <si>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</si>
  <si>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</si>
  <si>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</si>
  <si>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</si>
  <si>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</si>
  <si>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</si>
  <si>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</si>
  <si>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</si>
  <si>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</si>
  <si>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</si>
  <si>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</si>
  <si>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</si>
  <si>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</si>
  <si>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</si>
  <si>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</si>
  <si>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</si>
  <si>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</si>
  <si>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</si>
  <si>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</si>
  <si>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</si>
  <si>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</si>
  <si>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</si>
  <si>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</si>
  <si>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</si>
  <si>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</si>
  <si>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</si>
  <si>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</si>
  <si>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</si>
  <si>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</si>
  <si>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</si>
  <si>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</si>
  <si>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</si>
  <si>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</si>
  <si>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</si>
  <si>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</si>
  <si>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</si>
  <si>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</si>
  <si>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</si>
  <si>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</si>
  <si>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</si>
  <si>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</si>
  <si>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</si>
  <si>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</si>
  <si>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</si>
  <si>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</si>
  <si>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</si>
  <si>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</si>
  <si>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</si>
  <si>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</si>
  <si>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</si>
  <si>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</si>
  <si>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</si>
  <si>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</si>
  <si>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</si>
  <si>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</si>
  <si>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</si>
  <si>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</si>
  <si>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</si>
  <si>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</si>
  <si>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</si>
  <si>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</si>
  <si>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</si>
  <si>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</si>
  <si>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</si>
  <si>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</si>
  <si>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</si>
  <si>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</si>
  <si>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</si>
  <si>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</si>
  <si>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</si>
  <si>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</si>
  <si>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</si>
  <si>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</si>
  <si>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</si>
  <si>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</si>
  <si>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</si>
  <si>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</si>
  <si>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</si>
  <si>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</si>
  <si>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</si>
  <si>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</si>
  <si>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</si>
  <si>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</si>
  <si>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</si>
  <si>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</si>
  <si>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</si>
  <si>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</si>
  <si>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</si>
  <si>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</si>
  <si>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</si>
  <si>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</si>
  <si>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</si>
  <si>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</si>
  <si>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</si>
  <si>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</si>
  <si>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</si>
  <si>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</si>
  <si>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</si>
  <si>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</si>
  <si>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</si>
  <si>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</si>
  <si>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</si>
  <si>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</si>
  <si>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</si>
  <si>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</si>
  <si>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</si>
  <si>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</si>
  <si>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</si>
  <si>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</si>
  <si>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</si>
  <si>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</si>
  <si>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</si>
  <si>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</si>
  <si>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</si>
  <si>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</si>
  <si>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</si>
  <si>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</si>
  <si>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</si>
  <si>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</si>
  <si>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</si>
  <si>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</si>
  <si>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</si>
  <si>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</si>
  <si>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</si>
  <si>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</si>
  <si>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</si>
  <si>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</si>
  <si>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</si>
  <si>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</si>
  <si>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</si>
  <si>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</si>
  <si>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</si>
  <si>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</si>
  <si>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</si>
  <si>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</si>
  <si>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</si>
  <si>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</si>
  <si>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</si>
  <si>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</si>
  <si>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</si>
  <si>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</si>
  <si>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</si>
  <si>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</si>
  <si>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</si>
  <si>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</si>
  <si>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</si>
  <si>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</si>
  <si>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</si>
  <si>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</si>
  <si>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</si>
  <si>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</si>
  <si>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</si>
  <si>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</si>
  <si>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</si>
  <si>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</si>
  <si>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</si>
  <si>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</si>
  <si>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</si>
  <si>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</si>
  <si>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</si>
  <si>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</si>
  <si>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</si>
  <si>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</si>
  <si>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</si>
  <si>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</si>
  <si>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</si>
  <si>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</si>
  <si>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</si>
  <si>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</si>
  <si>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</si>
  <si>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</si>
  <si>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</si>
  <si>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</si>
  <si>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</si>
  <si>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</si>
  <si>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</si>
  <si>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</si>
  <si>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</si>
  <si>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</si>
  <si>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</si>
  <si>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</si>
  <si>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</si>
  <si>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</si>
  <si>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</si>
  <si>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</si>
  <si>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</si>
  <si>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</si>
  <si>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</si>
  <si>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</si>
  <si>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</si>
  <si>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</si>
  <si>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</si>
  <si>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</si>
  <si>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</si>
  <si>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</si>
  <si>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</si>
  <si>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</si>
  <si>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</si>
  <si>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</si>
  <si>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</si>
  <si>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</si>
  <si>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</si>
  <si>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</si>
  <si>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</si>
  <si>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</si>
  <si>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</si>
  <si>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</si>
  <si>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</si>
  <si>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</si>
  <si>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</si>
  <si>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</si>
  <si>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</si>
  <si>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</si>
  <si>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</si>
  <si>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</si>
  <si>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</si>
  <si>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</si>
  <si>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</si>
  <si>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</si>
  <si>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</si>
  <si>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</si>
  <si>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</si>
  <si>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</si>
  <si>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</si>
  <si>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</si>
  <si>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</si>
  <si>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</si>
  <si>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</si>
  <si>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</si>
  <si>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</si>
  <si>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</si>
  <si>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</si>
  <si>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</si>
  <si>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</si>
  <si>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</si>
  <si>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</si>
  <si>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</si>
  <si>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</si>
  <si>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</si>
  <si>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</si>
  <si>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</si>
  <si>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</si>
  <si>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</si>
  <si>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</si>
  <si>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</si>
  <si>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</si>
  <si>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</si>
  <si>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</si>
  <si>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</si>
  <si>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</si>
  <si>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</si>
  <si>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</si>
  <si>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</si>
  <si>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</si>
  <si>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</si>
  <si>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</si>
  <si>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</si>
  <si>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</si>
  <si>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</si>
  <si>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</si>
  <si>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</si>
  <si>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</si>
  <si>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</si>
  <si>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</si>
  <si>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</si>
  <si>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</si>
  <si>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</si>
  <si>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</si>
  <si>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</si>
  <si>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</si>
  <si>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</si>
  <si>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</si>
  <si>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</si>
  <si>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</si>
  <si>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</si>
  <si>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</si>
  <si>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</si>
  <si>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</si>
  <si>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</si>
  <si>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</si>
  <si>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</si>
  <si>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</si>
  <si>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</si>
  <si>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</si>
  <si>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</si>
  <si>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</si>
  <si>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</si>
  <si>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</si>
  <si>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</si>
  <si>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</si>
  <si>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</si>
  <si>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</si>
  <si>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</si>
  <si>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</si>
  <si>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</si>
  <si>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</si>
  <si>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</si>
  <si>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</si>
  <si>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</si>
  <si>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</si>
  <si>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</si>
  <si>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</si>
  <si>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</si>
  <si>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</si>
  <si>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</si>
  <si>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</si>
  <si>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</si>
  <si>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</si>
  <si>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</si>
  <si>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</si>
  <si>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</si>
  <si>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</si>
  <si>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</si>
  <si>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</si>
  <si>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</si>
  <si>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</si>
  <si>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</si>
  <si>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</si>
  <si>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</si>
  <si>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</si>
  <si>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</si>
  <si>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</si>
  <si>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</si>
  <si>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</si>
  <si>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</si>
  <si>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</si>
  <si>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</si>
  <si>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</si>
  <si>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</si>
  <si>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</si>
  <si>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</si>
  <si>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</si>
  <si>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</si>
  <si>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</si>
  <si>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</si>
  <si>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</si>
  <si>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</si>
  <si>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</si>
  <si>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</si>
  <si>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</si>
  <si>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</si>
  <si>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</si>
  <si>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</si>
  <si>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</si>
  <si>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</si>
  <si>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</si>
  <si>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</si>
  <si>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</si>
  <si>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</si>
  <si>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</si>
  <si>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</si>
  <si>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</si>
  <si>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</si>
  <si>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</si>
  <si>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</si>
  <si>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</si>
  <si>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</si>
  <si>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</si>
  <si>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</si>
  <si>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</si>
  <si>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</si>
  <si>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</si>
  <si>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</si>
  <si>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</si>
  <si>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</si>
  <si>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</si>
  <si>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</si>
  <si>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</si>
  <si>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</si>
  <si>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</si>
  <si>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</si>
  <si>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</si>
  <si>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</si>
  <si>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</si>
  <si>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</si>
  <si>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</si>
  <si>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</si>
  <si>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</si>
  <si>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</si>
  <si>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</si>
  <si>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</si>
  <si>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</si>
  <si>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</si>
  <si>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</si>
  <si>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</si>
  <si>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</si>
  <si>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</si>
  <si>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</si>
  <si>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</si>
  <si>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</si>
  <si>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</si>
  <si>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</si>
  <si>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</si>
  <si>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</si>
  <si>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</si>
  <si>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</si>
  <si>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</si>
  <si>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</si>
  <si>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</si>
  <si>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</si>
  <si>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</si>
  <si>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</si>
  <si>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</si>
  <si>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</si>
  <si>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</si>
  <si>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</si>
  <si>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</si>
  <si>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</si>
  <si>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</si>
  <si>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</si>
  <si>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</si>
  <si>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</si>
  <si>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</si>
  <si>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</si>
  <si>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</si>
  <si>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</si>
  <si>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</si>
  <si>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</si>
  <si>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</si>
  <si>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</si>
  <si>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</si>
  <si>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</si>
  <si>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</si>
  <si>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</si>
  <si>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</si>
  <si>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</si>
  <si>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</si>
  <si>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</si>
  <si>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</si>
  <si>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</si>
  <si>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</si>
  <si>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</si>
  <si>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</si>
  <si>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</si>
  <si>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</si>
  <si>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</si>
  <si>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</si>
  <si>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</si>
  <si>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</si>
  <si>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</si>
  <si>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</si>
  <si>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</si>
  <si>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</si>
  <si>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</si>
  <si>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</si>
  <si>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</si>
  <si>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</si>
  <si>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</si>
  <si>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</si>
  <si>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</si>
  <si>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</si>
  <si>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</si>
  <si>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</si>
  <si>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</si>
  <si>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</si>
  <si>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</si>
  <si>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</si>
  <si>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</si>
  <si>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</si>
  <si>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</si>
  <si>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</si>
  <si>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</si>
  <si>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</si>
  <si>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</si>
  <si>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</si>
  <si>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</si>
  <si>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</si>
  <si>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</si>
  <si>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</si>
  <si>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</si>
  <si>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</si>
  <si>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</si>
  <si>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</si>
  <si>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</si>
  <si>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</si>
  <si>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</si>
  <si>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</si>
  <si>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</si>
  <si>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</si>
  <si>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</si>
  <si>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</si>
  <si>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</si>
  <si>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</si>
  <si>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</si>
  <si>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</si>
  <si>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</si>
  <si>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</si>
  <si>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</si>
  <si>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</si>
  <si>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</si>
  <si>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</si>
  <si>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</si>
  <si>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</si>
  <si>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</si>
  <si>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</si>
  <si>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</si>
  <si>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</si>
  <si>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</si>
  <si>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</si>
  <si>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</si>
  <si>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</si>
  <si>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</si>
  <si>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</si>
  <si>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</si>
  <si>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</si>
  <si>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</si>
  <si>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</si>
  <si>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</si>
  <si>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</si>
  <si>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</si>
  <si>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</si>
  <si>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</si>
  <si>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</si>
  <si>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</si>
  <si>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</si>
  <si>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</si>
  <si>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</si>
  <si>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</si>
  <si>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</si>
  <si>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</si>
  <si>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</si>
  <si>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</si>
  <si>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</si>
  <si>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</si>
  <si>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</si>
  <si>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</si>
  <si>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</si>
  <si>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</si>
  <si>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</si>
  <si>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</si>
  <si>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</si>
  <si>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</si>
  <si>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</si>
  <si>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</si>
  <si>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</si>
  <si>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</si>
  <si>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</si>
  <si>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</si>
  <si>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</si>
  <si>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</si>
  <si>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</si>
  <si>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</si>
  <si>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</si>
  <si>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</si>
  <si>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</si>
  <si>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</si>
  <si>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</si>
  <si>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</si>
  <si>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</si>
  <si>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</si>
  <si>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</si>
  <si>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</si>
  <si>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</si>
  <si>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</si>
  <si>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</si>
  <si>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</si>
  <si>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</si>
  <si>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</si>
  <si>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</si>
  <si>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</si>
  <si>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</si>
  <si>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</si>
  <si>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</si>
  <si>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</si>
  <si>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</si>
  <si>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</si>
  <si>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</si>
  <si>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</si>
  <si>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</si>
  <si>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</si>
  <si>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</si>
  <si>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</si>
  <si>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</si>
  <si>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</si>
  <si>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</si>
  <si>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</si>
  <si>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</si>
  <si>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</si>
  <si>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</si>
  <si>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</si>
  <si>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</si>
  <si>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</si>
  <si>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</si>
  <si>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</si>
  <si>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</si>
  <si>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</si>
  <si>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</si>
  <si>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</si>
  <si>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</si>
  <si>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</si>
  <si>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</si>
  <si>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</si>
  <si>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</si>
  <si>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</si>
  <si>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</si>
  <si>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</si>
  <si>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</si>
  <si>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</si>
  <si>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</si>
  <si>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</si>
  <si>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</si>
  <si>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</si>
  <si>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</si>
  <si>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</si>
  <si>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</si>
  <si>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</si>
  <si>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</si>
  <si>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</si>
  <si>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</si>
  <si>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</si>
  <si>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</si>
  <si>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</si>
  <si>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</si>
  <si>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</si>
  <si>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</si>
  <si>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</si>
  <si>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</si>
  <si>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</si>
  <si>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</si>
  <si>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</si>
  <si>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</si>
  <si>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</si>
  <si>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</si>
  <si>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</si>
  <si>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</si>
  <si>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</si>
  <si>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</si>
  <si>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</si>
  <si>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</si>
  <si>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</si>
  <si>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</si>
  <si>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</si>
  <si>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</si>
  <si>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</si>
  <si>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</si>
  <si>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</si>
  <si>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</si>
  <si>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</si>
  <si>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</si>
  <si>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</si>
  <si>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</si>
  <si>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</si>
  <si>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</si>
  <si>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</si>
  <si>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</si>
  <si>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</si>
  <si>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</si>
  <si>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</si>
  <si>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</si>
  <si>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</si>
  <si>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</si>
  <si>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</si>
  <si>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</si>
  <si>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</si>
  <si>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</si>
  <si>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</si>
  <si>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</si>
  <si>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</si>
  <si>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</si>
  <si>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</si>
  <si>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</si>
  <si>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</si>
  <si>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</si>
  <si>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</si>
  <si>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</si>
  <si>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</si>
  <si>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</si>
  <si>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</si>
  <si>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</si>
  <si>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</si>
  <si>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</si>
  <si>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</si>
  <si>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</si>
  <si>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</si>
  <si>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</si>
  <si>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</si>
  <si>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</si>
  <si>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</si>
  <si>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</si>
  <si>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</si>
  <si>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</si>
  <si>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</si>
  <si>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</si>
  <si>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</si>
  <si>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</si>
  <si>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</si>
  <si>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</si>
  <si>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</si>
  <si>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</si>
  <si>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</si>
  <si>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</si>
  <si>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</si>
  <si>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</si>
  <si>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</si>
  <si>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</si>
  <si>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</si>
  <si>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</si>
  <si>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</si>
  <si>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</si>
  <si>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</si>
  <si>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</si>
  <si>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</si>
  <si>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</si>
  <si>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</si>
  <si>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</si>
  <si>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</si>
  <si>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</si>
  <si>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</si>
  <si>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</si>
  <si>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</si>
  <si>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</si>
  <si>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</si>
  <si>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</si>
  <si>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</si>
  <si>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</si>
  <si>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</si>
  <si>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</si>
  <si>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</si>
  <si>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</si>
  <si>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</si>
  <si>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</si>
  <si>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</si>
  <si>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</si>
  <si>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</si>
  <si>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</si>
  <si>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</si>
  <si>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</si>
  <si>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</si>
  <si>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</si>
  <si>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</si>
  <si>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</si>
  <si>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</si>
  <si>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</si>
  <si>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</si>
  <si>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</si>
  <si>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</si>
  <si>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</si>
  <si>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</si>
  <si>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</si>
  <si>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</si>
  <si>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</si>
  <si>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</si>
  <si>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</si>
  <si>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</si>
  <si>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</si>
  <si>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</si>
  <si>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</si>
  <si>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</si>
  <si>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</si>
  <si>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</si>
  <si>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</si>
  <si>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</si>
  <si>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</si>
  <si>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</si>
  <si>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</si>
  <si>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</si>
  <si>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</si>
  <si>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</si>
  <si>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</si>
  <si>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</si>
  <si>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</si>
  <si>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</si>
  <si>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</si>
  <si>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</si>
  <si>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</si>
  <si>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</si>
  <si>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</si>
  <si>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</si>
  <si>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</si>
  <si>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</si>
  <si>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</si>
  <si>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</si>
  <si>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</si>
  <si>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</si>
  <si>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</si>
  <si>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</si>
  <si>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</si>
  <si>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</si>
  <si>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</si>
  <si>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</si>
  <si>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</si>
  <si>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</si>
  <si>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</si>
  <si>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</si>
  <si>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</si>
  <si>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</si>
  <si>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</si>
  <si>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</si>
  <si>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</si>
  <si>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</si>
  <si>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</si>
  <si>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</si>
  <si>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</si>
  <si>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</si>
  <si>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</si>
  <si>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</si>
  <si>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</si>
  <si>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</si>
  <si>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</si>
  <si>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</si>
  <si>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</si>
  <si>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</si>
  <si>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</si>
  <si>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</si>
  <si>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</si>
  <si>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</si>
  <si>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</si>
  <si>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</si>
  <si>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</si>
  <si>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</si>
  <si>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</si>
  <si>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</si>
  <si>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</si>
  <si>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</si>
  <si>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</si>
  <si>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</si>
  <si>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</si>
  <si>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</si>
  <si>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</si>
  <si>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</si>
  <si>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</si>
  <si>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</si>
  <si>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</si>
  <si>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</si>
  <si>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</si>
  <si>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</si>
  <si>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</si>
  <si>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</si>
  <si>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</si>
  <si>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</si>
  <si>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</si>
  <si>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</si>
  <si>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</si>
  <si>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</si>
  <si>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</si>
  <si>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</si>
  <si>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</si>
  <si>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</si>
  <si>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</si>
  <si>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</si>
  <si>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</si>
  <si>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</si>
  <si>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</si>
  <si>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</si>
  <si>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</si>
  <si>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</si>
  <si>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</si>
  <si>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</si>
  <si>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</si>
  <si>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</si>
  <si>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</si>
  <si>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</si>
  <si>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</si>
  <si>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</si>
  <si>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</si>
  <si>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</si>
  <si>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</si>
  <si>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</si>
  <si>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</si>
  <si>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</si>
  <si>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</si>
  <si>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</si>
  <si>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</si>
  <si>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</si>
  <si>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</si>
  <si>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</si>
  <si>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</si>
  <si>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</si>
  <si>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</si>
  <si>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</si>
  <si>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</si>
  <si>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</si>
  <si>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</si>
  <si>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</si>
  <si>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</si>
  <si>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</si>
  <si>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</si>
  <si>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</si>
  <si>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</si>
  <si>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</si>
  <si>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</si>
  <si>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</si>
  <si>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</si>
  <si>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</si>
  <si>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</si>
  <si>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</si>
  <si>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</si>
  <si>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</si>
  <si>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</si>
  <si>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</si>
  <si>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</si>
  <si>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</si>
  <si>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</si>
  <si>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</si>
  <si>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</si>
  <si>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</si>
  <si>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</si>
  <si>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</si>
  <si>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</si>
  <si>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</si>
  <si>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</si>
  <si>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</si>
  <si>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</si>
  <si>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</si>
  <si>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</si>
  <si>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</si>
  <si>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</si>
  <si>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</si>
  <si>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</si>
  <si>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</si>
  <si>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</si>
  <si>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</si>
  <si>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</si>
  <si>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</si>
  <si>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</si>
  <si>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</si>
  <si>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</si>
  <si>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</si>
  <si>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</si>
  <si>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</si>
  <si>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</si>
  <si>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</si>
  <si>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</si>
  <si>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</si>
  <si>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</si>
  <si>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</si>
  <si>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</si>
  <si>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</si>
  <si>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</si>
  <si>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</si>
  <si>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</si>
  <si>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</si>
  <si>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</si>
  <si>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</si>
  <si>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</si>
  <si>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</si>
  <si>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</si>
  <si>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</si>
  <si>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</si>
  <si>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</si>
  <si>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</si>
  <si>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</si>
  <si>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</si>
  <si>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</si>
  <si>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</si>
  <si>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</si>
  <si>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</si>
  <si>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</si>
  <si>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</si>
  <si>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</si>
  <si>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</si>
  <si>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</si>
  <si>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</si>
  <si>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</si>
  <si>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</si>
  <si>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</si>
  <si>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</si>
  <si>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</si>
  <si>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</si>
  <si>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</si>
  <si>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</si>
  <si>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</si>
  <si>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</si>
  <si>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</si>
  <si>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</si>
  <si>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</si>
  <si>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</si>
  <si>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</si>
  <si>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</si>
  <si>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</si>
  <si>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</si>
  <si>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</si>
  <si>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</si>
  <si>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</si>
  <si>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</si>
  <si>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</si>
  <si>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</si>
  <si>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</si>
  <si>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</si>
  <si>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</si>
  <si>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</si>
  <si>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</si>
  <si>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</si>
  <si>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</si>
  <si>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</si>
  <si>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</si>
  <si>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</si>
  <si>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</si>
  <si>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</si>
  <si>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</si>
  <si>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</si>
  <si>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</si>
  <si>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</si>
  <si>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</si>
  <si>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</si>
  <si>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</si>
  <si>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</si>
  <si>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</si>
  <si>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</si>
  <si>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</si>
  <si>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</si>
  <si>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</si>
  <si>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</si>
  <si>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</si>
  <si>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</si>
  <si>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</si>
  <si>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</si>
  <si>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</si>
  <si>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</si>
  <si>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</si>
  <si>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</si>
  <si>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</si>
  <si>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</si>
  <si>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</si>
  <si>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</si>
  <si>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</si>
  <si>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</si>
  <si>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</si>
  <si>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</si>
  <si>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</si>
  <si>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</si>
  <si>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</si>
  <si>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</si>
  <si>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</si>
  <si>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</si>
  <si>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</si>
  <si>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</si>
  <si>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</si>
  <si>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</si>
  <si>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</si>
  <si>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</si>
  <si>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</si>
  <si>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</si>
  <si>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</si>
  <si>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</si>
  <si>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</si>
  <si>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</si>
  <si>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</si>
  <si>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</si>
  <si>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</si>
  <si>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</si>
  <si>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</si>
  <si>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</si>
  <si>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</si>
  <si>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</si>
  <si>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</si>
  <si>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</si>
  <si>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</si>
  <si>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</si>
  <si>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</si>
  <si>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</si>
  <si>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</si>
  <si>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</si>
  <si>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</si>
  <si>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</si>
  <si>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</si>
  <si>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</si>
  <si>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</si>
  <si>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</si>
  <si>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</si>
  <si>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</si>
  <si>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</si>
  <si>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</si>
  <si>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</si>
  <si>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</si>
  <si>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</si>
  <si>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</si>
  <si>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</si>
  <si>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</si>
  <si>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</si>
  <si>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</si>
  <si>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</si>
  <si>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</si>
  <si>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</si>
  <si>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</si>
  <si>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</si>
  <si>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</si>
  <si>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</si>
  <si>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</si>
  <si>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</si>
  <si>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</si>
  <si>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</si>
  <si>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</si>
  <si>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</si>
  <si>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</si>
  <si>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</si>
  <si>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</si>
  <si>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</si>
  <si>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</si>
  <si>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</si>
  <si>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</si>
  <si>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</si>
  <si>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</si>
  <si>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</si>
  <si>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</si>
  <si>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</si>
  <si>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</si>
  <si>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</si>
  <si>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</si>
  <si>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</si>
  <si>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</si>
  <si>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</si>
  <si>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</si>
  <si>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</si>
  <si>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</si>
  <si>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</si>
  <si>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</si>
  <si>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</si>
  <si>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</si>
  <si>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</si>
  <si>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</si>
  <si>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</si>
  <si>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</si>
  <si>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</si>
  <si>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</si>
  <si>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</si>
  <si>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</si>
  <si>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</si>
  <si>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</si>
  <si>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</si>
  <si>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</si>
  <si>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</si>
  <si>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</si>
  <si>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</si>
  <si>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</si>
  <si>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</si>
  <si>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</si>
  <si>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</si>
  <si>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</si>
  <si>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</si>
  <si>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</si>
  <si>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</si>
  <si>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</si>
  <si>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</si>
  <si>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</si>
  <si>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</si>
  <si>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</si>
  <si>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</si>
  <si>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</si>
  <si>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</si>
  <si>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</si>
  <si>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</si>
  <si>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</si>
  <si>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</si>
  <si>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</si>
  <si>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</si>
  <si>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</si>
  <si>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</si>
  <si>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</si>
  <si>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</si>
  <si>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</si>
  <si>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</si>
  <si>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</si>
  <si>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</si>
  <si>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</si>
  <si>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</si>
  <si>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</si>
  <si>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</si>
  <si>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</si>
  <si>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</si>
  <si>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</si>
  <si>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</si>
  <si>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</si>
  <si>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</si>
  <si>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</si>
  <si>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</si>
  <si>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</si>
  <si>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</si>
  <si>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</si>
  <si>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</si>
  <si>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</si>
  <si>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</si>
  <si>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</si>
  <si>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</si>
  <si>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</si>
  <si>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</si>
  <si>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</si>
  <si>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</si>
  <si>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</si>
  <si>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</si>
  <si>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</si>
  <si>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</si>
  <si>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</si>
  <si>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</si>
  <si>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</si>
  <si>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</si>
  <si>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</si>
  <si>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</si>
  <si>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</si>
  <si>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</si>
  <si>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</si>
  <si>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</si>
  <si>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</si>
  <si>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</si>
  <si>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</si>
  <si>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</si>
  <si>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</si>
  <si>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</si>
  <si>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</si>
  <si>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</si>
  <si>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</si>
  <si>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</si>
  <si>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</si>
  <si>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</si>
  <si>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</si>
  <si>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</si>
  <si>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</si>
  <si>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</si>
  <si>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</si>
  <si>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</si>
  <si>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</si>
  <si>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</si>
  <si>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</si>
  <si>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</si>
  <si>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</si>
  <si>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</si>
  <si>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</si>
  <si>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</si>
  <si>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</si>
  <si>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</si>
  <si>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</si>
  <si>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</si>
  <si>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</si>
  <si>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</si>
  <si>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</si>
  <si>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</si>
  <si>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</si>
  <si>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</si>
  <si>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</si>
  <si>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</si>
  <si>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</si>
  <si>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</si>
  <si>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</si>
  <si>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</si>
  <si>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</si>
  <si>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</si>
  <si>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</si>
  <si>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</si>
  <si>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</si>
  <si>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</si>
  <si>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</si>
  <si>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</si>
  <si>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</si>
  <si>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</si>
  <si>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</si>
  <si>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</si>
  <si>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</si>
  <si>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</si>
  <si>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</si>
  <si>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</si>
  <si>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</si>
  <si>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</si>
  <si>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</si>
  <si>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</si>
  <si>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</si>
  <si>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</si>
  <si>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</si>
  <si>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</si>
  <si>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</si>
  <si>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</si>
  <si>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</si>
  <si>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</si>
  <si>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</si>
  <si>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</si>
  <si>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</si>
  <si>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</si>
  <si>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</si>
  <si>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</si>
  <si>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</si>
  <si>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</si>
  <si>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</si>
  <si>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</si>
  <si>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</si>
  <si>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</si>
  <si>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</si>
  <si>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</si>
  <si>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</si>
  <si>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</si>
  <si>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</si>
  <si>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</si>
  <si>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</si>
  <si>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</si>
  <si>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</si>
  <si>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</si>
  <si>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</si>
  <si>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</si>
  <si>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</si>
  <si>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</si>
  <si>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</si>
  <si>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</si>
  <si>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</si>
  <si>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</si>
  <si>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</si>
  <si>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</si>
  <si>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</si>
  <si>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</si>
  <si>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</si>
  <si>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</si>
  <si>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</si>
  <si>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</si>
  <si>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</si>
  <si>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</si>
  <si>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</si>
  <si>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</si>
  <si>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</si>
  <si>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</si>
  <si>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</si>
  <si>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</si>
  <si>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</si>
  <si>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</si>
  <si>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</si>
  <si>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</si>
  <si>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</si>
  <si>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</si>
  <si>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</si>
  <si>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</si>
  <si>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</si>
  <si>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</si>
  <si>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</si>
  <si>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</si>
  <si>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</si>
  <si>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</si>
  <si>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</si>
  <si>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</si>
  <si>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</si>
  <si>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</si>
  <si>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</si>
  <si>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</si>
  <si>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</si>
  <si>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</si>
  <si>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</si>
  <si>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</si>
  <si>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</si>
  <si>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</si>
  <si>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</si>
  <si>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</si>
  <si>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</si>
  <si>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</si>
  <si>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</si>
  <si>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</si>
  <si>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</si>
  <si>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</si>
  <si>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</si>
  <si>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</si>
  <si>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</si>
  <si>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</si>
  <si>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</si>
  <si>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</si>
  <si>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</si>
  <si>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</si>
  <si>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</si>
  <si>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</si>
  <si>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</si>
  <si>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</si>
  <si>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</si>
  <si>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</si>
  <si>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</si>
  <si>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</si>
  <si>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</si>
  <si>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</si>
  <si>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</si>
  <si>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</si>
  <si>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</si>
  <si>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</si>
  <si>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</si>
  <si>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</si>
  <si>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</si>
  <si>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</si>
  <si>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</si>
  <si>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</si>
  <si>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</si>
  <si>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</si>
  <si>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</si>
  <si>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</si>
  <si>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</si>
  <si>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</si>
  <si>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</si>
  <si>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</si>
  <si>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</si>
  <si>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</si>
  <si>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</si>
  <si>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</si>
  <si>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</si>
  <si>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</si>
  <si>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</si>
  <si>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</si>
  <si>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</si>
  <si>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</si>
  <si>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</si>
  <si>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</si>
  <si>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</si>
  <si>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</si>
  <si>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</si>
  <si>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</si>
  <si>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</si>
  <si>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</si>
  <si>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</si>
  <si>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</si>
  <si>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</si>
  <si>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</si>
  <si>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</si>
  <si>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</si>
  <si>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</si>
  <si>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</si>
  <si>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</si>
  <si>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</si>
  <si>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</si>
  <si>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</si>
  <si>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</si>
  <si>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</si>
  <si>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</si>
  <si>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</si>
  <si>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</si>
  <si>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</si>
  <si>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</si>
  <si>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</si>
  <si>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</si>
  <si>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</si>
  <si>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</si>
  <si>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</si>
  <si>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</si>
  <si>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</si>
  <si>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</si>
  <si>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</si>
  <si>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</si>
  <si>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</si>
  <si>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</si>
  <si>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</si>
  <si>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</si>
  <si>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</si>
  <si>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</si>
  <si>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</si>
  <si>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</si>
  <si>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</si>
  <si>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</si>
  <si>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</si>
  <si>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</si>
  <si>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</si>
  <si>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</si>
  <si>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</si>
  <si>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</si>
  <si>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</si>
  <si>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</si>
  <si>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</si>
  <si>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</si>
  <si>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</si>
  <si>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</si>
  <si>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</si>
  <si>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</si>
  <si>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</si>
  <si>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</si>
  <si>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</si>
  <si>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</si>
  <si>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</si>
  <si>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</si>
  <si>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</si>
  <si>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</si>
  <si>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</si>
  <si>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</si>
  <si>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</si>
  <si>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</si>
  <si>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</si>
  <si>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</si>
  <si>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</si>
  <si>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</si>
  <si>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</si>
  <si>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</si>
  <si>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</si>
  <si>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</si>
  <si>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</si>
  <si>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</si>
  <si>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</si>
  <si>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</si>
  <si>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</si>
  <si>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</si>
  <si>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</si>
  <si>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</si>
  <si>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</si>
  <si>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</si>
  <si>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</si>
  <si>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</si>
  <si>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</si>
  <si>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</si>
  <si>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</si>
  <si>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</si>
  <si>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</si>
  <si>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</si>
  <si>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</si>
  <si>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</si>
  <si>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</si>
  <si>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</si>
  <si>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</si>
  <si>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</si>
  <si>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</si>
  <si>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</si>
  <si>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</si>
  <si>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</si>
  <si>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</si>
  <si>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</si>
  <si>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</si>
  <si>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</si>
  <si>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</si>
  <si>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</si>
  <si>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</si>
  <si>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</si>
  <si>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</si>
  <si>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</si>
  <si>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</si>
  <si>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</si>
  <si>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</si>
  <si>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</si>
  <si>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</si>
  <si>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</si>
  <si>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</si>
  <si>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</si>
  <si>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</si>
  <si>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</si>
  <si>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</si>
  <si>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</si>
  <si>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</si>
  <si>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</si>
  <si>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</si>
  <si>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</si>
  <si>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</si>
  <si>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</si>
  <si>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</si>
  <si>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</si>
  <si>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</si>
  <si>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</si>
  <si>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</si>
  <si>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</si>
  <si>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</si>
  <si>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</si>
  <si>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</si>
  <si>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</si>
  <si>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</si>
  <si>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</si>
  <si>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</si>
  <si>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</si>
  <si>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</si>
  <si>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</si>
  <si>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</si>
  <si>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</si>
  <si>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</si>
  <si>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</si>
  <si>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</si>
  <si>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</si>
  <si>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</si>
  <si>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</si>
  <si>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</si>
  <si>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</si>
  <si>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</si>
  <si>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</si>
  <si>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</si>
  <si>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</si>
  <si>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</si>
  <si>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</si>
  <si>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</si>
  <si>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</si>
  <si>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</si>
  <si>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</si>
  <si>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</si>
  <si>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</si>
  <si>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</si>
  <si>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</si>
  <si>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</si>
  <si>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</si>
  <si>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</si>
  <si>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</si>
  <si>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</si>
  <si>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</si>
  <si>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</si>
  <si>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</si>
  <si>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</si>
  <si>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</si>
  <si>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</si>
  <si>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</si>
  <si>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</si>
  <si>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</si>
  <si>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</si>
  <si>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</si>
  <si>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</si>
  <si>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</si>
  <si>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</si>
  <si>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</si>
  <si>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</si>
  <si>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</si>
  <si>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</si>
  <si>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</si>
  <si>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</si>
  <si>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</si>
  <si>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</si>
  <si>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</si>
  <si>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</si>
  <si>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</si>
  <si>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</si>
  <si>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</si>
  <si>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</si>
  <si>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</si>
  <si>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</si>
  <si>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</si>
  <si>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</si>
  <si>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</si>
  <si>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</si>
  <si>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</si>
  <si>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</si>
  <si>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</si>
  <si>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</si>
  <si>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</si>
  <si>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</si>
  <si>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</si>
  <si>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</si>
  <si>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</si>
  <si>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</si>
  <si>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</si>
  <si>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</si>
  <si>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</si>
  <si>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</si>
  <si>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</si>
  <si>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</si>
  <si>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</si>
  <si>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</si>
  <si>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</si>
  <si>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</si>
  <si>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</si>
  <si>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</si>
  <si>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</si>
  <si>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</si>
  <si>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</si>
  <si>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</si>
  <si>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</si>
  <si>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</si>
  <si>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</si>
  <si>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</si>
  <si>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</si>
  <si>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</si>
  <si>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</si>
  <si>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</si>
  <si>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</si>
  <si>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</si>
  <si>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</si>
  <si>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</si>
  <si>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</si>
  <si>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</si>
  <si>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</si>
  <si>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</si>
  <si>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</si>
  <si>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</si>
  <si>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</si>
  <si>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</si>
  <si>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</si>
  <si>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</si>
  <si>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</si>
  <si>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</si>
  <si>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</si>
  <si>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</si>
  <si>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</si>
  <si>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</si>
  <si>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</si>
  <si>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</si>
  <si>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</si>
  <si>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</si>
  <si>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</si>
  <si>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</si>
  <si>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</si>
  <si>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</si>
  <si>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</si>
  <si>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</si>
  <si>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</si>
  <si>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</si>
  <si>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</si>
  <si>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</si>
  <si>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</si>
  <si>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</si>
  <si>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</si>
  <si>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</si>
  <si>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</si>
  <si>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</si>
  <si>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</si>
  <si>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</si>
  <si>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</si>
  <si>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</si>
  <si>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</si>
  <si>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</si>
  <si>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</si>
  <si>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</si>
  <si>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</si>
  <si>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</si>
  <si>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</si>
  <si>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</si>
  <si>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</si>
  <si>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</si>
  <si>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</si>
  <si>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</si>
  <si>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</si>
  <si>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</si>
  <si>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</si>
  <si>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</si>
  <si>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</si>
  <si>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</si>
  <si>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</si>
  <si>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</si>
  <si>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</si>
  <si>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</si>
  <si>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</si>
  <si>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</si>
  <si>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</si>
  <si>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</si>
  <si>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</si>
  <si>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</si>
  <si>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</si>
  <si>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</si>
  <si>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</si>
  <si>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</si>
  <si>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</si>
  <si>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</si>
  <si>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</si>
  <si>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</si>
  <si>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</si>
  <si>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</si>
  <si>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</si>
  <si>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</si>
  <si>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</si>
  <si>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</si>
  <si>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</si>
  <si>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</si>
  <si>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</si>
  <si>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</si>
  <si>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</si>
  <si>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</si>
  <si>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</si>
  <si>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</si>
  <si>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</si>
  <si>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</si>
  <si>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</si>
  <si>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</si>
  <si>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</si>
  <si>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</si>
  <si>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</si>
  <si>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</si>
  <si>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</si>
  <si>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</si>
  <si>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</si>
  <si>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</si>
  <si>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</si>
  <si>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</si>
  <si>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</si>
  <si>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</si>
  <si>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</si>
  <si>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</si>
  <si>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</si>
  <si>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</si>
  <si>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</si>
  <si>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</si>
  <si>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</si>
  <si>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</si>
  <si>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</si>
  <si>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</si>
  <si>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</si>
  <si>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</si>
  <si>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</si>
  <si>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</si>
  <si>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</si>
  <si>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</si>
  <si>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</si>
  <si>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</si>
  <si>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</si>
  <si>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</si>
  <si>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</si>
  <si>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</si>
  <si>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</si>
  <si>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</si>
  <si>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</si>
  <si>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</si>
  <si>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</si>
  <si>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</si>
  <si>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</si>
  <si>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</si>
  <si>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</si>
  <si>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</si>
  <si>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</si>
  <si>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</si>
  <si>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</si>
  <si>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</si>
  <si>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</si>
  <si>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</si>
  <si>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</si>
  <si>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</si>
  <si>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</si>
  <si>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</si>
  <si>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</si>
  <si>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</si>
  <si>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</si>
  <si>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</si>
  <si>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</si>
  <si>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</si>
  <si>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</si>
  <si>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</si>
  <si>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</si>
  <si>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</si>
  <si>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</si>
  <si>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</si>
  <si>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</si>
  <si>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</si>
  <si>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</si>
  <si>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</si>
  <si>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</si>
  <si>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</si>
  <si>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</si>
  <si>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</si>
  <si>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</si>
  <si>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</si>
  <si>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</si>
  <si>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</si>
  <si>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</si>
  <si>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</si>
  <si>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</si>
  <si>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</si>
  <si>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</si>
  <si>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</si>
  <si>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</si>
  <si>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</si>
  <si>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</si>
  <si>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</si>
  <si>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</si>
  <si>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</si>
  <si>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</si>
  <si>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</si>
  <si>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</si>
  <si>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</si>
  <si>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</si>
  <si>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</si>
  <si>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</si>
  <si>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</si>
  <si>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</si>
  <si>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</si>
  <si>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</si>
  <si>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</si>
  <si>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</si>
  <si>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</si>
  <si>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</si>
  <si>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</si>
  <si>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</si>
  <si>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</si>
  <si>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</si>
  <si>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</si>
  <si>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</si>
  <si>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</si>
  <si>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</si>
  <si>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</si>
  <si>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</si>
  <si>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</si>
  <si>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</si>
  <si>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</si>
  <si>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</si>
  <si>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</si>
  <si>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</si>
  <si>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</si>
  <si>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</si>
  <si>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</si>
  <si>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</si>
  <si>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</si>
  <si>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</si>
  <si>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</si>
  <si>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</si>
  <si>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</si>
  <si>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</si>
  <si>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</si>
  <si>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</si>
  <si>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</si>
  <si>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</si>
  <si>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</si>
  <si>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</si>
  <si>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</si>
  <si>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</si>
  <si>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</si>
  <si>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</si>
  <si>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</si>
  <si>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</si>
  <si>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</si>
  <si>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</si>
  <si>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</si>
  <si>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</si>
  <si>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</si>
  <si>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</si>
  <si>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</si>
  <si>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</si>
  <si>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</si>
  <si>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</si>
  <si>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</si>
  <si>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</si>
  <si>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</si>
  <si>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</si>
  <si>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</si>
  <si>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</si>
  <si>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</si>
  <si>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</si>
  <si>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</si>
  <si>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</si>
  <si>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</si>
  <si>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</si>
  <si>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</si>
  <si>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</si>
  <si>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</si>
  <si>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</si>
  <si>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</si>
  <si>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</si>
  <si>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</si>
  <si>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</si>
  <si>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</si>
  <si>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</si>
  <si>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</si>
  <si>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</si>
  <si>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</si>
  <si>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</si>
  <si>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</si>
  <si>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</si>
  <si>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</si>
  <si>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</si>
  <si>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</si>
  <si>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</si>
  <si>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</si>
  <si>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</si>
  <si>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</si>
  <si>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</si>
  <si>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</si>
  <si>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</si>
  <si>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</si>
  <si>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</si>
  <si>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</si>
  <si>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</si>
  <si>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</si>
  <si>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</si>
  <si>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</si>
  <si>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</si>
  <si>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</si>
  <si>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</si>
  <si>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</si>
  <si>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</si>
  <si>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</si>
  <si>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</si>
  <si>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</si>
  <si>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</si>
  <si>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</si>
  <si>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</si>
  <si>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</si>
  <si>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</si>
  <si>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</si>
  <si>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</si>
  <si>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</si>
  <si>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</si>
  <si>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</si>
  <si>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</si>
  <si>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</si>
  <si>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</si>
  <si>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</si>
  <si>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</si>
  <si>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</si>
  <si>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</si>
  <si>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</si>
  <si>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</si>
  <si>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</si>
  <si>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</si>
  <si>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</si>
  <si>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</si>
  <si>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</si>
  <si>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</si>
  <si>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</si>
  <si>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</si>
  <si>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</si>
  <si>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</si>
  <si>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</si>
  <si>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</si>
  <si>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</si>
  <si>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</si>
  <si>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</si>
  <si>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</si>
  <si>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</si>
  <si>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</si>
  <si>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</si>
  <si>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</si>
  <si>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</si>
  <si>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</si>
  <si>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</si>
  <si>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</si>
  <si>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</si>
  <si>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</si>
  <si>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</si>
  <si>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</si>
  <si>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</si>
  <si>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</si>
  <si>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</si>
  <si>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</si>
  <si>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</si>
  <si>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</si>
  <si>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</si>
  <si>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</si>
  <si>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</si>
  <si>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</si>
  <si>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</si>
  <si>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</si>
  <si>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</si>
  <si>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</si>
  <si>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</si>
  <si>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</si>
  <si>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</si>
  <si>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</si>
  <si>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</si>
  <si>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</si>
  <si>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</si>
  <si>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</si>
  <si>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</si>
  <si>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</si>
  <si>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</si>
  <si>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</si>
  <si>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</si>
  <si>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</si>
  <si>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</si>
  <si>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</si>
  <si>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</si>
  <si>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</si>
  <si>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</si>
  <si>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</si>
  <si>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</si>
  <si>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</si>
  <si>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</si>
  <si>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</si>
  <si>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</si>
  <si>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</si>
  <si>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</si>
  <si>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</si>
  <si>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</si>
  <si>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</si>
  <si>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</si>
  <si>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</si>
  <si>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</si>
  <si>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</si>
  <si>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</si>
  <si>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</si>
  <si>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</si>
  <si>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</si>
  <si>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</si>
  <si>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</si>
  <si>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</si>
  <si>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</si>
  <si>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</si>
  <si>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</si>
  <si>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</si>
  <si>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</si>
  <si>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</si>
  <si>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</si>
  <si>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</si>
  <si>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</si>
  <si>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</si>
  <si>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</si>
  <si>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</si>
  <si>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</si>
  <si>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</si>
  <si>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</si>
  <si>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</si>
  <si>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</si>
  <si>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</si>
  <si>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</si>
  <si>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</si>
  <si>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</si>
  <si>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</si>
  <si>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</si>
  <si>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</si>
  <si>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</si>
  <si>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</si>
  <si>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</si>
  <si>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</si>
  <si>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</si>
  <si>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</si>
  <si>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</si>
  <si>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</si>
  <si>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</si>
  <si>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</si>
  <si>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</si>
  <si>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</si>
  <si>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</si>
  <si>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</si>
  <si>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</si>
  <si>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</si>
  <si>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</si>
  <si>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</si>
  <si>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</si>
  <si>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</si>
  <si>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</si>
  <si>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</si>
  <si>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</si>
  <si>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</si>
  <si>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</si>
  <si>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</si>
  <si>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</si>
  <si>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</si>
  <si>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</si>
  <si>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</si>
  <si>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</si>
  <si>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</si>
  <si>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</si>
  <si>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</si>
  <si>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</si>
  <si>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</si>
  <si>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</si>
  <si>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</si>
  <si>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</si>
  <si>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</si>
  <si>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</si>
  <si>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</si>
  <si>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</si>
  <si>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</si>
  <si>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</si>
  <si>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</si>
  <si>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</si>
  <si>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</si>
  <si>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</si>
  <si>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</si>
  <si>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</si>
  <si>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</si>
  <si>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</si>
  <si>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</si>
  <si>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</si>
  <si>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</si>
  <si>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</si>
  <si>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</si>
  <si>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</si>
  <si>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</si>
  <si>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</si>
  <si>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</si>
  <si>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</si>
  <si>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</si>
  <si>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</si>
  <si>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</si>
  <si>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</si>
  <si>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</si>
  <si>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</si>
  <si>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</si>
  <si>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</si>
  <si>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</si>
  <si>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</si>
  <si>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</si>
  <si>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</si>
  <si>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</si>
  <si>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</si>
  <si>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</si>
  <si>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</si>
  <si>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</si>
  <si>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</si>
  <si>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</si>
  <si>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</si>
  <si>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</si>
  <si>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</si>
  <si>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</si>
  <si>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</si>
  <si>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</si>
  <si>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</si>
  <si>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</si>
  <si>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</si>
  <si>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</si>
  <si>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</si>
  <si>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</si>
  <si>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</si>
  <si>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</si>
  <si>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</si>
  <si>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</si>
  <si>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</si>
  <si>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</si>
  <si>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</si>
  <si>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</si>
  <si>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</si>
  <si>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</si>
  <si>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</si>
  <si>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</si>
  <si>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</si>
  <si>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</si>
  <si>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</si>
  <si>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</si>
  <si>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</si>
  <si>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</si>
  <si>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</si>
  <si>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</si>
  <si>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</si>
  <si>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</si>
  <si>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</si>
  <si>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</si>
  <si>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</si>
  <si>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</si>
  <si>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</si>
  <si>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</si>
  <si>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</si>
  <si>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</si>
  <si>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</si>
  <si>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</si>
  <si>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</si>
  <si>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</si>
  <si>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</si>
  <si>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</si>
  <si>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</si>
  <si>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</si>
  <si>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</si>
  <si>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</si>
  <si>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</si>
  <si>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</si>
  <si>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</si>
  <si>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</si>
  <si>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</si>
  <si>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</si>
  <si>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</si>
  <si>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</si>
  <si>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</si>
  <si>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</si>
  <si>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</si>
  <si>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</si>
  <si>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</si>
  <si>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</si>
  <si>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</si>
  <si>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</si>
  <si>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</si>
  <si>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</si>
  <si>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</si>
  <si>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</si>
  <si>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</si>
  <si>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</si>
  <si>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</si>
  <si>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</si>
  <si>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</si>
  <si>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</si>
  <si>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</si>
  <si>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</si>
  <si>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</si>
  <si>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</si>
  <si>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</si>
  <si>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</si>
  <si>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</si>
  <si>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</si>
  <si>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</si>
  <si>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</si>
  <si>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</si>
  <si>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</si>
  <si>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</si>
  <si>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</si>
  <si>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</si>
  <si>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</si>
  <si>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</si>
  <si>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</si>
  <si>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</si>
  <si>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</si>
  <si>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</si>
  <si>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</si>
  <si>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</si>
  <si>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</si>
  <si>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</si>
  <si>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</si>
  <si>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</si>
  <si>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</si>
  <si>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</si>
  <si>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</si>
  <si>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</si>
  <si>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</si>
  <si>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</si>
  <si>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</si>
  <si>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</si>
  <si>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</si>
  <si>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</si>
  <si>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</si>
  <si>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</si>
  <si>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</si>
  <si>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</si>
  <si>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</si>
  <si>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</si>
  <si>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</si>
  <si>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</si>
  <si>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</si>
  <si>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</si>
  <si>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</si>
  <si>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</si>
  <si>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</si>
  <si>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</si>
  <si>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</si>
  <si>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</si>
  <si>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</si>
  <si>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</si>
  <si>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</si>
  <si>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</si>
  <si>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</si>
  <si>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</si>
  <si>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</si>
  <si>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</si>
  <si>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</si>
  <si>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</si>
  <si>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</si>
  <si>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</si>
  <si>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</si>
  <si>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</si>
  <si>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</si>
  <si>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</si>
  <si>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</si>
  <si>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</si>
  <si>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</si>
  <si>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</si>
  <si>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</si>
  <si>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</si>
  <si>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</si>
  <si>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</si>
  <si>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</si>
  <si>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</si>
  <si>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</si>
  <si>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</si>
  <si>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</si>
  <si>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</si>
  <si>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</si>
  <si>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</si>
  <si>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</si>
  <si>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</si>
  <si>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</si>
  <si>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</si>
  <si>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</si>
  <si>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</si>
  <si>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</si>
  <si>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</si>
  <si>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</si>
  <si>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</si>
  <si>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</si>
  <si>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</si>
  <si>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</si>
  <si>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</si>
  <si>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</si>
  <si>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</si>
  <si>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</si>
  <si>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</si>
  <si>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</si>
  <si>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</si>
  <si>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</si>
  <si>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</si>
  <si>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</si>
  <si>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</si>
  <si>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</si>
  <si>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</si>
  <si>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</si>
  <si>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</si>
  <si>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</si>
  <si>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</si>
  <si>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</si>
  <si>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</si>
  <si>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</si>
  <si>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</si>
  <si>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</si>
  <si>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</si>
  <si>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</si>
  <si>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</si>
  <si>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</si>
  <si>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</si>
  <si>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</si>
  <si>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</si>
  <si>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</si>
  <si>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</si>
  <si>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</si>
  <si>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</si>
  <si>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</si>
  <si>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</si>
  <si>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</si>
  <si>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</si>
  <si>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</si>
  <si>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</si>
  <si>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</si>
  <si>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</si>
  <si>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</si>
  <si>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</si>
  <si>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</si>
  <si>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</si>
  <si>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</si>
  <si>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</si>
  <si>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</si>
  <si>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</si>
  <si>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</si>
  <si>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</si>
  <si>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</si>
  <si>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</si>
  <si>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</si>
  <si>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</si>
  <si>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</si>
  <si>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</si>
  <si>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</si>
  <si>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</si>
  <si>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</si>
  <si>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</si>
  <si>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</si>
  <si>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</si>
  <si>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</si>
  <si>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</si>
  <si>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</si>
  <si>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</si>
  <si>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</si>
  <si>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</si>
  <si>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</si>
  <si>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</si>
  <si>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</si>
  <si>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</si>
  <si>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</si>
  <si>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</si>
  <si>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</si>
  <si>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</si>
  <si>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</si>
  <si>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</si>
  <si>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</si>
  <si>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</si>
  <si>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</si>
  <si>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</si>
  <si>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</si>
  <si>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</si>
  <si>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</si>
  <si>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</si>
  <si>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</si>
  <si>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</si>
  <si>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</si>
  <si>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</si>
  <si>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</si>
  <si>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</si>
  <si>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</si>
  <si>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</si>
  <si>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</si>
  <si>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</si>
  <si>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</si>
  <si>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</si>
  <si>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</si>
  <si>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</si>
  <si>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</si>
  <si>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</si>
  <si>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</si>
  <si>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</si>
  <si>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</si>
  <si>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</si>
  <si>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</si>
  <si>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</si>
  <si>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</si>
  <si>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</si>
  <si>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</si>
  <si>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</si>
  <si>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</si>
  <si>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</si>
  <si>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</si>
  <si>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</si>
  <si>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</si>
  <si>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</si>
  <si>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</si>
  <si>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</si>
  <si>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</si>
  <si>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</si>
  <si>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</si>
  <si>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</si>
  <si>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</si>
  <si>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</si>
  <si>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</si>
  <si>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</si>
  <si>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</si>
  <si>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</si>
  <si>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</si>
  <si>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</si>
  <si>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</si>
  <si>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</si>
  <si>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</si>
  <si>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</si>
  <si>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</si>
  <si>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</si>
  <si>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</si>
  <si>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</si>
  <si>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</si>
  <si>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</si>
  <si>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</si>
  <si>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</si>
  <si>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</si>
  <si>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</si>
  <si>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</si>
  <si>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</si>
  <si>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</si>
  <si>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</si>
  <si>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</si>
  <si>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</si>
  <si>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</si>
  <si>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</si>
  <si>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</si>
  <si>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</si>
  <si>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</si>
  <si>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</si>
  <si>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</si>
  <si>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</si>
  <si>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</si>
  <si>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</si>
  <si>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</si>
  <si>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</si>
  <si>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</si>
  <si>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</si>
  <si>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</si>
  <si>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</si>
  <si>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</si>
  <si>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</si>
  <si>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</si>
  <si>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</si>
  <si>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</si>
  <si>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</si>
  <si>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</si>
  <si>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</si>
  <si>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</si>
  <si>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</si>
  <si>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</si>
  <si>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</si>
  <si>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</si>
  <si>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</si>
  <si>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</si>
  <si>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</si>
  <si>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</si>
  <si>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</si>
  <si>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</si>
  <si>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</si>
  <si>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</si>
  <si>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</si>
  <si>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</si>
  <si>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</si>
  <si>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</si>
  <si>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</si>
  <si>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</si>
  <si>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</si>
  <si>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</si>
  <si>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</si>
  <si>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</si>
  <si>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</si>
  <si>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</si>
  <si>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</si>
  <si>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</si>
  <si>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</si>
  <si>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</si>
  <si>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</si>
  <si>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</si>
  <si>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</si>
  <si>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</si>
  <si>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</si>
  <si>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</si>
  <si>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</si>
  <si>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</si>
  <si>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</si>
  <si>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</si>
  <si>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</si>
  <si>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</si>
  <si>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</si>
  <si>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</si>
  <si>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</si>
  <si>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</si>
  <si>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</si>
  <si>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</si>
  <si>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</si>
  <si>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</si>
  <si>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</si>
  <si>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</si>
  <si>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</si>
  <si>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</si>
  <si>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</si>
  <si>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</si>
  <si>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</si>
  <si>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</si>
  <si>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</si>
  <si>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</si>
  <si>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</si>
  <si>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</si>
  <si>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</si>
  <si>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</si>
  <si>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</si>
  <si>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</si>
  <si>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</si>
  <si>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</si>
  <si>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</si>
  <si>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</si>
  <si>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</si>
  <si>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</si>
  <si>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</si>
  <si>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</si>
  <si>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</si>
  <si>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</si>
  <si>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</si>
  <si>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</si>
  <si>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</si>
  <si>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</si>
  <si>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</si>
  <si>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</si>
  <si>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</si>
  <si>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</si>
  <si>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</si>
  <si>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</si>
  <si>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</si>
  <si>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</si>
  <si>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</si>
  <si>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</si>
  <si>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</si>
  <si>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</si>
  <si>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</si>
  <si>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</si>
  <si>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</si>
  <si>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</si>
  <si>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</si>
  <si>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</si>
  <si>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</si>
  <si>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</si>
  <si>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</si>
  <si>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</si>
  <si>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</si>
  <si>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</si>
  <si>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</si>
  <si>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</si>
  <si>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</si>
  <si>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</si>
  <si>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</si>
  <si>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</si>
  <si>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</si>
  <si>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</si>
  <si>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</si>
  <si>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</si>
  <si>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</si>
  <si>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</si>
  <si>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</si>
  <si>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</si>
  <si>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</si>
  <si>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</si>
  <si>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</si>
  <si>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</si>
  <si>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</si>
  <si>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</si>
  <si>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</si>
  <si>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</si>
  <si>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</si>
  <si>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</si>
  <si>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</si>
  <si>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</si>
  <si>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</si>
  <si>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</si>
  <si>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</si>
  <si>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</si>
  <si>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</si>
  <si>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</si>
  <si>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</si>
  <si>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</si>
  <si>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</si>
  <si>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</si>
  <si>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</si>
  <si>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</si>
  <si>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</si>
  <si>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</si>
  <si>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</si>
  <si>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</si>
  <si>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</si>
  <si>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</si>
  <si>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</si>
  <si>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</si>
  <si>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</si>
  <si>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</si>
  <si>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</si>
  <si>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</si>
  <si>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</si>
  <si>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</si>
  <si>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</si>
  <si>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</si>
  <si>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</si>
  <si>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</si>
  <si>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</si>
  <si>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</si>
  <si>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</si>
  <si>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</si>
  <si>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</si>
  <si>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</si>
  <si>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</si>
  <si>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</si>
  <si>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</si>
  <si>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</si>
  <si>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</si>
  <si>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</si>
  <si>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</si>
  <si>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</si>
  <si>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</si>
  <si>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</si>
  <si>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</si>
  <si>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</si>
  <si>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</si>
  <si>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</si>
  <si>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</si>
  <si>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</si>
  <si>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</si>
  <si>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</si>
  <si>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</si>
  <si>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</si>
  <si>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</si>
  <si>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</si>
  <si>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</si>
  <si>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</si>
  <si>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</si>
  <si>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</si>
  <si>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</si>
  <si>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</si>
  <si>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</si>
  <si>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</si>
  <si>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</si>
  <si>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</si>
  <si>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</si>
  <si>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</si>
  <si>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</si>
  <si>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</si>
  <si>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</si>
  <si>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</si>
  <si>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</si>
  <si>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</si>
  <si>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</si>
  <si>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</si>
  <si>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</si>
  <si>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</si>
  <si>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</si>
  <si>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</si>
  <si>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</si>
  <si>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</si>
  <si>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</si>
  <si>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</si>
  <si>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</si>
  <si>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</si>
  <si>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</si>
  <si>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</si>
  <si>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</si>
  <si>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</si>
  <si>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</si>
  <si>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</si>
  <si>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</si>
  <si>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</si>
  <si>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</si>
  <si>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</si>
  <si>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</si>
  <si>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</si>
  <si>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</si>
  <si>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</si>
  <si>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</si>
  <si>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</si>
  <si>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</si>
  <si>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</si>
  <si>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</si>
  <si>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</si>
  <si>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</si>
  <si>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</si>
  <si>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</si>
  <si>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</si>
  <si>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</si>
  <si>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</si>
  <si>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</si>
  <si>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</si>
  <si>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</si>
  <si>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</si>
  <si>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</si>
  <si>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</si>
  <si>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</si>
  <si>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</si>
  <si>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</si>
  <si>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</si>
  <si>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</si>
  <si>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</si>
  <si>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</si>
  <si>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</si>
  <si>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</si>
  <si>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</si>
  <si>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</si>
  <si>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</si>
  <si>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</si>
  <si>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</si>
  <si>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</si>
  <si>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</si>
  <si>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</si>
  <si>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</si>
  <si>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</si>
  <si>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</si>
  <si>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</si>
  <si>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</si>
  <si>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</si>
  <si>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</si>
  <si>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</si>
  <si>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</si>
  <si>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</si>
  <si>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</si>
  <si>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</si>
  <si>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</si>
  <si>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</si>
  <si>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</si>
  <si>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</si>
  <si>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</si>
  <si>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</si>
  <si>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</si>
  <si>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</si>
  <si>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</si>
  <si>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</si>
  <si>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</si>
  <si>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</si>
  <si>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</si>
  <si>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</si>
  <si>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</si>
  <si>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</si>
  <si>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</si>
  <si>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</si>
  <si>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</si>
  <si>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</si>
  <si>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</si>
  <si>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</si>
  <si>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</si>
  <si>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</si>
  <si>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</si>
  <si>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</si>
  <si>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</si>
  <si>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</si>
  <si>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</si>
  <si>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</si>
  <si>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</si>
  <si>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</si>
  <si>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</si>
  <si>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</si>
  <si>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</si>
  <si>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</si>
  <si>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</si>
  <si>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</si>
  <si>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</si>
  <si>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</si>
  <si>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</si>
  <si>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</si>
  <si>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</si>
  <si>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</si>
  <si>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</si>
  <si>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</si>
  <si>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</si>
  <si>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</si>
  <si>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</si>
  <si>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</si>
  <si>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</si>
  <si>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</si>
  <si>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</si>
  <si>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</si>
  <si>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</si>
  <si>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</si>
  <si>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</si>
  <si>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</si>
  <si>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</si>
  <si>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</si>
  <si>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</si>
  <si>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</si>
  <si>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</si>
  <si>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</si>
  <si>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</si>
  <si>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</si>
  <si>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</si>
  <si>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</si>
  <si>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</si>
  <si>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</si>
  <si>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</si>
  <si>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</si>
  <si>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</si>
  <si>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</si>
  <si>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</si>
  <si>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</si>
  <si>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</si>
  <si>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</si>
  <si>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</si>
  <si>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</si>
  <si>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</si>
  <si>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</si>
  <si>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</si>
  <si>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</si>
  <si>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</si>
  <si>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</si>
  <si>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</si>
  <si>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</si>
  <si>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</si>
  <si>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</si>
  <si>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</si>
  <si>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</si>
  <si>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</si>
  <si>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</si>
  <si>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</si>
  <si>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</si>
  <si>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</si>
  <si>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</si>
  <si>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</si>
  <si>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</si>
  <si>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</si>
  <si>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</si>
  <si>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</si>
  <si>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</si>
  <si>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</si>
  <si>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</si>
  <si>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</si>
  <si>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</si>
  <si>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</si>
  <si>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</si>
  <si>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</si>
  <si>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</si>
  <si>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</si>
  <si>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</si>
  <si>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</si>
  <si>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</si>
  <si>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</si>
  <si>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</si>
  <si>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</si>
  <si>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</si>
  <si>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</si>
  <si>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</si>
  <si>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</si>
  <si>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</si>
  <si>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</si>
  <si>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</si>
  <si>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</si>
  <si>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</si>
  <si>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</si>
  <si>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</si>
  <si>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</si>
  <si>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</si>
  <si>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</si>
  <si>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</si>
  <si>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</si>
  <si>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</si>
  <si>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</si>
  <si>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</si>
  <si>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</si>
  <si>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</si>
  <si>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</si>
  <si>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</si>
  <si>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</si>
  <si>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</si>
  <si>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</si>
  <si>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</si>
  <si>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</si>
  <si>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</si>
  <si>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</si>
  <si>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</si>
  <si>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</si>
  <si>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</si>
  <si>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</si>
  <si>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</si>
  <si>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</si>
  <si>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</si>
  <si>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</si>
  <si>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</si>
  <si>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</si>
  <si>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</si>
  <si>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</si>
  <si>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</si>
  <si>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</si>
  <si>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</si>
  <si>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</si>
  <si>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</si>
  <si>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</si>
  <si>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</si>
  <si>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</si>
  <si>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</si>
  <si>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</si>
  <si>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</si>
  <si>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</si>
  <si>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</si>
  <si>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</si>
  <si>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</si>
  <si>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</si>
  <si>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</si>
  <si>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</si>
  <si>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</si>
  <si>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</si>
  <si>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</si>
  <si>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</si>
  <si>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</si>
  <si>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</si>
  <si>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</si>
  <si>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</si>
  <si>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</si>
  <si>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</si>
  <si>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</si>
  <si>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</si>
  <si>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</si>
  <si>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</si>
  <si>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</si>
  <si>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</si>
  <si>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</si>
  <si>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</si>
  <si>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</si>
  <si>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</si>
  <si>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</si>
  <si>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</si>
  <si>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</si>
  <si>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</si>
  <si>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</si>
  <si>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</si>
  <si>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</si>
  <si>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</si>
  <si>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</si>
  <si>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</si>
  <si>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</si>
  <si>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</si>
  <si>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</si>
  <si>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</si>
  <si>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</si>
  <si>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</si>
  <si>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</si>
  <si>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</si>
  <si>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</si>
  <si>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</si>
  <si>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</si>
  <si>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</si>
  <si>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</si>
  <si>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</si>
  <si>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</si>
  <si>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</si>
  <si>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</si>
  <si>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</si>
  <si>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</si>
  <si>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</si>
  <si>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</si>
  <si>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</si>
  <si>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</si>
  <si>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</si>
  <si>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</si>
  <si>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</si>
  <si>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</si>
  <si>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</si>
  <si>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</si>
  <si>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</si>
  <si>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</si>
  <si>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</si>
  <si>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</si>
  <si>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</si>
  <si>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</si>
  <si>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</si>
  <si>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</si>
  <si>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</si>
  <si>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</si>
  <si>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</si>
  <si>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</si>
  <si>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</si>
  <si>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</si>
  <si>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</si>
  <si>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</si>
  <si>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</si>
  <si>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</si>
  <si>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</si>
  <si>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</si>
  <si>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</si>
  <si>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</si>
  <si>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</si>
  <si>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</si>
  <si>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</si>
  <si>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</si>
  <si>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</si>
  <si>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</si>
  <si>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</si>
  <si>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</si>
  <si>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</si>
  <si>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</si>
  <si>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</si>
  <si>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</si>
  <si>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</si>
  <si>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</si>
  <si>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</si>
  <si>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</si>
  <si>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</si>
  <si>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</si>
  <si>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</si>
  <si>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</si>
  <si>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</si>
  <si>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</si>
  <si>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</si>
  <si>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</si>
  <si>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</si>
  <si>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</si>
  <si>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</si>
  <si>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</si>
  <si>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</si>
  <si>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</si>
  <si>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</si>
  <si>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</si>
  <si>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</si>
  <si>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</si>
  <si>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</si>
  <si>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</si>
  <si>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</si>
  <si>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</si>
  <si>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</si>
  <si>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</si>
  <si>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</si>
  <si>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</si>
  <si>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</si>
  <si>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</si>
  <si>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</si>
  <si>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</si>
  <si>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</si>
  <si>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</si>
  <si>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</si>
  <si>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</si>
  <si>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</si>
  <si>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</si>
  <si>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</si>
  <si>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</si>
  <si>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</si>
  <si>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</si>
  <si>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</si>
  <si>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</si>
  <si>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</si>
  <si>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</si>
  <si>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</si>
  <si>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</si>
  <si>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</si>
  <si>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</si>
  <si>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</si>
  <si>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</si>
  <si>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</si>
  <si>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</si>
  <si>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</si>
  <si>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</si>
  <si>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</si>
  <si>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</si>
  <si>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</si>
  <si>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</si>
  <si>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</si>
  <si>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</si>
  <si>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</si>
  <si>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</si>
  <si>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</si>
  <si>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</si>
  <si>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</si>
  <si>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</si>
  <si>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</si>
  <si>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</si>
  <si>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</si>
  <si>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</si>
  <si>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</si>
  <si>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</si>
  <si>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</si>
  <si>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</si>
  <si>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</si>
  <si>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</si>
  <si>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</si>
  <si>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</si>
  <si>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</si>
  <si>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</si>
  <si>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</si>
  <si>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</si>
  <si>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</si>
  <si>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</si>
  <si>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</si>
  <si>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</si>
  <si>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</si>
  <si>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</si>
  <si>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</si>
  <si>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</si>
  <si>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</si>
  <si>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</si>
  <si>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</si>
  <si>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</si>
  <si>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</si>
  <si>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</si>
  <si>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</si>
  <si>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</si>
  <si>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</si>
  <si>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</si>
  <si>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</si>
  <si>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</si>
  <si>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</si>
  <si>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</si>
  <si>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</si>
  <si>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</si>
  <si>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</si>
  <si>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</si>
  <si>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</si>
  <si>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</si>
  <si>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</si>
  <si>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</si>
  <si>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</si>
  <si>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</si>
  <si>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</si>
  <si>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</si>
  <si>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</si>
  <si>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</si>
  <si>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</si>
  <si>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</si>
  <si>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</si>
  <si>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</si>
  <si>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</si>
  <si>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</si>
  <si>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</si>
  <si>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</si>
  <si>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</si>
  <si>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</si>
  <si>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</si>
  <si>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</si>
  <si>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</si>
  <si>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</si>
  <si>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</si>
  <si>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</si>
  <si>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</si>
  <si>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</si>
  <si>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</si>
  <si>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</si>
  <si>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</si>
  <si>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</si>
  <si>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</si>
  <si>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</si>
  <si>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</si>
  <si>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</si>
  <si>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</si>
  <si>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</si>
  <si>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</si>
  <si>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</si>
  <si>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</si>
  <si>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</si>
  <si>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</si>
  <si>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</si>
  <si>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</si>
  <si>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</si>
  <si>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</si>
  <si>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</si>
  <si>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</si>
  <si>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</si>
  <si>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</si>
  <si>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</si>
  <si>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</si>
  <si>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</si>
  <si>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</si>
  <si>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</si>
  <si>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</si>
  <si>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</si>
  <si>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</si>
  <si>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</si>
  <si>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</si>
  <si>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</si>
  <si>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</si>
  <si>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</si>
  <si>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</si>
  <si>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</si>
  <si>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</si>
  <si>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</si>
  <si>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</si>
  <si>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</si>
  <si>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</si>
  <si>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</si>
  <si>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</si>
  <si>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</si>
  <si>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</si>
  <si>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</si>
  <si>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</si>
  <si>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</si>
  <si>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</si>
  <si>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</si>
  <si>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</si>
  <si>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</si>
  <si>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</si>
  <si>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</si>
  <si>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</si>
  <si>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</si>
  <si>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</si>
  <si>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</si>
  <si>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</si>
  <si>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</si>
  <si>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</si>
  <si>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</si>
  <si>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</si>
  <si>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</si>
  <si>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</si>
  <si>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</si>
  <si>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</si>
  <si>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</si>
  <si>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</si>
  <si>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</si>
  <si>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</si>
  <si>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</si>
  <si>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</si>
  <si>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</si>
  <si>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</si>
  <si>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</si>
  <si>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</si>
  <si>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</si>
  <si>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</si>
  <si>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</si>
  <si>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</si>
  <si>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</si>
  <si>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</si>
  <si>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</si>
  <si>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</si>
  <si>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</si>
  <si>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</si>
  <si>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</si>
  <si>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</si>
  <si>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</si>
  <si>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</si>
  <si>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</si>
  <si>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</si>
  <si>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</si>
  <si>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</si>
  <si>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</si>
  <si>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</si>
  <si>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</si>
  <si>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</si>
  <si>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</si>
  <si>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</si>
  <si>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</si>
  <si>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</si>
  <si>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</si>
  <si>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</si>
  <si>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</si>
  <si>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</si>
  <si>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</si>
  <si>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</si>
  <si>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</si>
  <si>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</si>
  <si>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</si>
  <si>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</si>
  <si>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</si>
  <si>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</si>
  <si>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</si>
  <si>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</si>
  <si>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</si>
  <si>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</si>
  <si>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</si>
  <si>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</si>
  <si>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</si>
  <si>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</si>
  <si>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</si>
  <si>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</si>
  <si>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</si>
  <si>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</si>
  <si>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</si>
  <si>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</si>
  <si>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</si>
  <si>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</si>
  <si>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</si>
  <si>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</si>
  <si>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</si>
  <si>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</si>
  <si>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</si>
  <si>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</si>
  <si>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</si>
  <si>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</si>
  <si>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</si>
  <si>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</si>
  <si>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</si>
  <si>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</si>
  <si>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</si>
  <si>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</si>
  <si>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</si>
  <si>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</si>
  <si>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</si>
  <si>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</si>
  <si>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</si>
  <si>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</si>
  <si>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</si>
  <si>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</si>
  <si>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</si>
  <si>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</si>
  <si>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</si>
  <si>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</si>
  <si>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</si>
  <si>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</si>
  <si>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</si>
  <si>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</si>
  <si>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</si>
  <si>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</si>
  <si>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</si>
  <si>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</si>
  <si>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</si>
  <si>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</si>
  <si>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</si>
  <si>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</si>
  <si>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</si>
  <si>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</si>
  <si>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</si>
  <si>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</si>
  <si>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</si>
  <si>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</si>
  <si>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</si>
  <si>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</si>
  <si>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</si>
  <si>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</si>
  <si>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</si>
  <si>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</si>
  <si>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</si>
  <si>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</si>
  <si>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</si>
  <si>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</si>
  <si>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</si>
  <si>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</si>
  <si>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</si>
  <si>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</si>
  <si>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</si>
  <si>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</si>
  <si>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</si>
  <si>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</si>
  <si>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</si>
  <si>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</si>
  <si>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</si>
  <si>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</si>
  <si>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</si>
  <si>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</si>
  <si>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</si>
  <si>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</si>
  <si>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</si>
  <si>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</si>
  <si>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</si>
  <si>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</si>
  <si>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</si>
  <si>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</si>
  <si>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</si>
  <si>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</si>
  <si>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</si>
  <si>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</si>
  <si>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</si>
  <si>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</si>
  <si>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</si>
  <si>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</si>
  <si>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</si>
  <si>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</si>
  <si>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</si>
  <si>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</si>
  <si>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</si>
  <si>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</si>
  <si>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</si>
  <si>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</si>
  <si>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</si>
  <si>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</si>
  <si>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</si>
  <si>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</si>
  <si>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</si>
  <si>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</si>
  <si>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</si>
  <si>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</si>
  <si>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</si>
  <si>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</si>
  <si>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</si>
  <si>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</si>
  <si>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</si>
  <si>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</si>
  <si>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</si>
  <si>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</si>
  <si>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</si>
  <si>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</si>
  <si>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</si>
  <si>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</si>
  <si>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</si>
  <si>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</si>
  <si>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</si>
  <si>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</si>
  <si>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</si>
  <si>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</si>
  <si>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</si>
  <si>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</si>
  <si>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</si>
  <si>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</si>
  <si>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</si>
  <si>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</si>
  <si>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</si>
  <si>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</si>
  <si>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</si>
  <si>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</si>
  <si>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</si>
  <si>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</si>
  <si>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</si>
  <si>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</si>
  <si>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</si>
  <si>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</si>
  <si>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</si>
  <si>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</si>
  <si>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</si>
  <si>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</si>
  <si>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</si>
  <si>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</si>
  <si>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</si>
  <si>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</si>
  <si>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</si>
  <si>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</si>
  <si>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</si>
  <si>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</si>
  <si>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</si>
  <si>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</si>
  <si>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</si>
  <si>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</si>
  <si>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</si>
  <si>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</si>
  <si>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</si>
  <si>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</si>
  <si>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</si>
  <si>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</si>
  <si>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</si>
  <si>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</si>
  <si>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</si>
  <si>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</si>
  <si>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</si>
  <si>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</si>
  <si>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</si>
  <si>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</si>
  <si>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</si>
  <si>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</si>
  <si>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</si>
  <si>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</si>
  <si>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</si>
  <si>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</si>
  <si>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</si>
  <si>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</si>
  <si>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</si>
  <si>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</si>
  <si>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</si>
  <si>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</si>
  <si>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</si>
  <si>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</si>
  <si>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</si>
  <si>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</si>
  <si>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</si>
  <si>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</si>
  <si>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</si>
  <si>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</si>
  <si>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</si>
  <si>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</si>
  <si>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</si>
  <si>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</si>
  <si>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</si>
  <si>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</si>
  <si>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</si>
  <si>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</si>
  <si>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</si>
  <si>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</si>
  <si>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</si>
  <si>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</si>
  <si>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</si>
  <si>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</si>
  <si>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</si>
  <si>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</si>
  <si>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</si>
  <si>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</si>
  <si>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</si>
  <si>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</si>
  <si>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</si>
  <si>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</si>
  <si>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</si>
  <si>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</si>
  <si>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</si>
  <si>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</si>
  <si>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</si>
  <si>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</si>
  <si>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</si>
  <si>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</si>
  <si>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</si>
  <si>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</si>
  <si>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</si>
  <si>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</si>
  <si>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</si>
  <si>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</si>
  <si>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</si>
  <si>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</si>
  <si>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</si>
  <si>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</si>
  <si>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</si>
  <si>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</si>
  <si>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</si>
  <si>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</si>
  <si>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</si>
  <si>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</si>
  <si>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</si>
  <si>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</si>
  <si>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</si>
  <si>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</si>
  <si>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</si>
  <si>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</si>
  <si>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</si>
  <si>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</si>
  <si>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</si>
  <si>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</si>
  <si>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</si>
  <si>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</si>
  <si>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</si>
  <si>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</si>
  <si>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</si>
  <si>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</si>
  <si>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</si>
  <si>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</si>
  <si>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</si>
  <si>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</si>
  <si>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</si>
  <si>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</si>
  <si>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</si>
  <si>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</si>
  <si>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</si>
  <si>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</si>
  <si>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</si>
  <si>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</si>
  <si>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</si>
  <si>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</si>
  <si>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</si>
  <si>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</si>
  <si>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</si>
  <si>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</si>
  <si>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</si>
  <si>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</si>
  <si>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</si>
  <si>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</si>
  <si>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</si>
  <si>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</si>
  <si>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</si>
  <si>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</si>
  <si>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</si>
  <si>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</si>
  <si>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</si>
  <si>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</si>
  <si>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</si>
  <si>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</si>
  <si>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</si>
  <si>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</si>
  <si>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</si>
  <si>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</si>
  <si>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</si>
  <si>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</si>
  <si>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</si>
  <si>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</si>
  <si>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</si>
  <si>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</si>
  <si>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</si>
  <si>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</si>
  <si>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</si>
  <si>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</si>
  <si>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</si>
  <si>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</si>
  <si>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</si>
  <si>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</si>
  <si>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</si>
  <si>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</si>
  <si>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</si>
  <si>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</si>
  <si>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</si>
  <si>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</si>
  <si>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</si>
  <si>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</si>
  <si>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</si>
  <si>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</si>
  <si>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</si>
  <si>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</si>
  <si>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</si>
  <si>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</si>
  <si>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</si>
  <si>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</si>
  <si>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</si>
  <si>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</si>
  <si>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</si>
  <si>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</si>
  <si>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</si>
  <si>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</si>
  <si>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</si>
  <si>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</si>
  <si>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</si>
  <si>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</si>
  <si>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</si>
  <si>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</si>
  <si>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</si>
  <si>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</si>
  <si>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</si>
  <si>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</si>
  <si>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</si>
  <si>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</si>
  <si>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</si>
  <si>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</si>
  <si>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</si>
  <si>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</si>
  <si>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</si>
  <si>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</si>
  <si>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</si>
  <si>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</si>
  <si>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</si>
  <si>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</si>
  <si>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</si>
  <si>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</si>
  <si>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</si>
  <si>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</si>
  <si>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</si>
  <si>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</si>
  <si>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</si>
  <si>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</si>
  <si>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</si>
  <si>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</si>
  <si>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</si>
  <si>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</si>
  <si>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</si>
  <si>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</si>
  <si>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</si>
  <si>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</si>
  <si>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</si>
  <si>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</si>
  <si>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</si>
  <si>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</si>
  <si>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</si>
  <si>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</si>
  <si>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</si>
  <si>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</si>
  <si>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</si>
  <si>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</si>
  <si>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</si>
  <si>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</si>
  <si>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</si>
  <si>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</si>
  <si>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</si>
  <si>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</si>
  <si>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</si>
  <si>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</si>
  <si>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</si>
  <si>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</si>
  <si>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</si>
  <si>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</si>
  <si>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</si>
  <si>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</si>
  <si>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</si>
  <si>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</si>
  <si>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</si>
  <si>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</si>
  <si>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</si>
  <si>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</si>
  <si>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</si>
  <si>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</si>
  <si>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</si>
  <si>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</si>
  <si>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</si>
  <si>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</si>
  <si>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</si>
  <si>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</si>
  <si>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</si>
  <si>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</si>
  <si>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</si>
  <si>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</si>
  <si>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</si>
  <si>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</si>
  <si>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</si>
  <si>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</si>
  <si>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</si>
  <si>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</si>
  <si>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</si>
  <si>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</si>
  <si>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</si>
  <si>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</si>
  <si>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</si>
  <si>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</si>
  <si>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</si>
  <si>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</si>
  <si>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</si>
  <si>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</si>
  <si>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</si>
  <si>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</si>
  <si>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</si>
  <si>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</si>
  <si>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</si>
  <si>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</si>
  <si>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</si>
  <si>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</si>
  <si>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</si>
  <si>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</si>
  <si>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</si>
  <si>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</si>
  <si>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</si>
  <si>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</si>
  <si>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</si>
  <si>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</si>
  <si>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</si>
  <si>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</si>
  <si>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</si>
  <si>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</si>
  <si>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</si>
  <si>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</si>
  <si>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</si>
  <si>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</si>
  <si>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</si>
  <si>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</si>
  <si>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</si>
  <si>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</si>
  <si>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</si>
  <si>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</si>
  <si>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</si>
  <si>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</si>
  <si>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</si>
  <si>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</si>
  <si>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</si>
  <si>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</si>
  <si>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</si>
  <si>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</si>
  <si>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</si>
  <si>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</si>
  <si>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</si>
  <si>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</si>
  <si>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</si>
  <si>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</si>
  <si>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</si>
  <si>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</si>
  <si>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</si>
  <si>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</si>
  <si>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</si>
  <si>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</si>
  <si>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</si>
  <si>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</si>
  <si>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</si>
  <si>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</si>
  <si>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</si>
  <si>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</si>
  <si>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</si>
  <si>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</si>
  <si>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</si>
  <si>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</si>
  <si>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</si>
  <si>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</si>
  <si>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</si>
  <si>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</si>
  <si>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</si>
  <si>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</si>
  <si>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</si>
  <si>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</si>
  <si>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</si>
  <si>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</si>
  <si>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</si>
  <si>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</si>
  <si>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</si>
  <si>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</si>
  <si>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</si>
  <si>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</si>
  <si>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</si>
  <si>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</si>
  <si>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</si>
  <si>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</si>
  <si>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</si>
  <si>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</si>
  <si>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</si>
  <si>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</si>
  <si>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</si>
  <si>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</si>
  <si>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</si>
  <si>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</si>
  <si>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</si>
  <si>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</si>
  <si>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</si>
  <si>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</si>
  <si>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</si>
  <si>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</si>
  <si>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</si>
  <si>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</si>
  <si>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</si>
  <si>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</si>
  <si>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</si>
  <si>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</si>
  <si>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</si>
  <si>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</si>
  <si>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</si>
  <si>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</si>
  <si>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</si>
  <si>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</si>
  <si>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</si>
  <si>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</si>
  <si>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</si>
  <si>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</si>
  <si>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</si>
  <si>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</si>
  <si>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</si>
  <si>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</si>
  <si>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</si>
  <si>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</si>
  <si>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</si>
  <si>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</si>
  <si>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</si>
  <si>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</si>
  <si>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</si>
  <si>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</si>
  <si>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</si>
  <si>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</si>
  <si>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</si>
  <si>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</si>
  <si>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</si>
  <si>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</si>
  <si>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</si>
  <si>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</si>
  <si>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</si>
  <si>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</si>
  <si>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</si>
  <si>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</si>
  <si>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</si>
  <si>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</si>
  <si>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</si>
  <si>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</si>
  <si>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</si>
  <si>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</si>
  <si>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</si>
  <si>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</si>
  <si>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</si>
  <si>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</si>
  <si>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</si>
  <si>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</si>
  <si>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</si>
  <si>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</si>
  <si>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</si>
  <si>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</si>
  <si>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</si>
  <si>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</si>
  <si>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</si>
  <si>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</si>
  <si>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</si>
  <si>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</si>
  <si>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</si>
  <si>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</si>
  <si>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</si>
  <si>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</si>
  <si>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</si>
  <si>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</si>
  <si>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</si>
  <si>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</si>
  <si>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</si>
  <si>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</si>
  <si>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</si>
  <si>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</si>
  <si>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</si>
  <si>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</si>
  <si>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</si>
  <si>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</si>
  <si>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</si>
  <si>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</si>
  <si>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</si>
  <si>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</si>
  <si>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</si>
  <si>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</si>
  <si>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</si>
  <si>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</si>
  <si>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</si>
  <si>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</si>
  <si>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</si>
  <si>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</si>
  <si>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</si>
  <si>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</si>
  <si>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</si>
  <si>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</si>
  <si>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</si>
  <si>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</si>
  <si>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</si>
  <si>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</si>
  <si>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</si>
  <si>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</si>
  <si>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</si>
  <si>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</si>
  <si>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</si>
  <si>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</si>
  <si>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</si>
  <si>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</si>
  <si>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</si>
  <si>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</si>
  <si>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</si>
  <si>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</si>
  <si>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</si>
  <si>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</si>
  <si>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</si>
  <si>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</si>
  <si>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</si>
  <si>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</si>
  <si>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</si>
  <si>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</si>
  <si>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</si>
  <si>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</si>
  <si>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</si>
  <si>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</si>
  <si>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</si>
  <si>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</si>
  <si>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</si>
  <si>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</si>
  <si>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</si>
  <si>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</si>
  <si>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</si>
  <si>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</si>
  <si>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</si>
  <si>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</si>
  <si>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</si>
  <si>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</si>
  <si>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</si>
  <si>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</si>
  <si>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</si>
  <si>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</si>
  <si>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</si>
  <si>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</si>
  <si>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</si>
  <si>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</si>
  <si>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</si>
  <si>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</si>
  <si>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</si>
  <si>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</si>
  <si>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</si>
  <si>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</si>
  <si>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</si>
  <si>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</si>
  <si>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</si>
  <si>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</si>
  <si>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</si>
  <si>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</si>
  <si>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</si>
  <si>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</si>
  <si>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</si>
  <si>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</si>
  <si>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</si>
  <si>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</si>
  <si>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</si>
  <si>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</si>
  <si>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</si>
  <si>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</si>
  <si>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</si>
  <si>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</si>
  <si>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</si>
  <si>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</si>
  <si>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</si>
  <si>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</si>
  <si>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</si>
  <si>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</si>
  <si>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</si>
  <si>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</si>
  <si>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</si>
  <si>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</si>
  <si>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</si>
  <si>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</si>
  <si>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</si>
  <si>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</si>
  <si>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</si>
  <si>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</si>
  <si>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</si>
  <si>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</si>
  <si>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</si>
  <si>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</si>
  <si>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</si>
  <si>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</si>
  <si>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</si>
  <si>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</si>
  <si>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</si>
  <si>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</si>
  <si>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</si>
  <si>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</si>
  <si>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</si>
  <si>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</si>
  <si>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</si>
  <si>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</si>
  <si>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</si>
  <si>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</si>
  <si>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</si>
  <si>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</si>
  <si>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</si>
  <si>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</si>
  <si>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</si>
  <si>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</si>
  <si>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</si>
  <si>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</si>
  <si>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</si>
  <si>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</si>
  <si>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</si>
  <si>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</si>
  <si>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</si>
  <si>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</si>
  <si>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</si>
  <si>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</si>
  <si>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</si>
  <si>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</si>
  <si>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</si>
  <si>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</si>
  <si>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</si>
  <si>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</si>
  <si>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</si>
  <si>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</si>
  <si>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</si>
  <si>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</si>
  <si>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</si>
  <si>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</si>
  <si>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</si>
  <si>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</si>
  <si>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</si>
  <si>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</si>
  <si>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</si>
  <si>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</si>
  <si>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</si>
  <si>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</si>
  <si>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</si>
  <si>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</si>
  <si>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</si>
  <si>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</si>
  <si>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</si>
  <si>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</si>
  <si>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</si>
  <si>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</si>
  <si>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</si>
  <si>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</si>
  <si>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</si>
  <si>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</si>
  <si>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</si>
  <si>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</si>
  <si>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</si>
  <si>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</si>
  <si>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</si>
  <si>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</si>
  <si>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</si>
  <si>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</si>
  <si>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</si>
  <si>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</si>
  <si>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</si>
  <si>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</si>
  <si>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</si>
  <si>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</si>
  <si>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</si>
  <si>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</si>
  <si>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</si>
  <si>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</si>
  <si>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</si>
  <si>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</si>
  <si>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</si>
  <si>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</si>
  <si>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</si>
  <si>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</si>
  <si>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</si>
  <si>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</si>
  <si>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</si>
  <si>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</si>
  <si>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</si>
  <si>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</si>
  <si>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</si>
  <si>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</si>
  <si>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</si>
  <si>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</si>
  <si>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</si>
  <si>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</si>
  <si>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</si>
  <si>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</si>
  <si>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</si>
  <si>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</si>
  <si>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</si>
  <si>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</si>
  <si>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</si>
  <si>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</si>
  <si>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</si>
  <si>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</si>
  <si>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</si>
  <si>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</si>
  <si>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</si>
  <si>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</si>
  <si>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</si>
  <si>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</si>
  <si>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</si>
  <si>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</si>
  <si>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</si>
  <si>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</si>
  <si>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</si>
  <si>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</si>
  <si>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</si>
  <si>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</si>
  <si>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</si>
  <si>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</si>
  <si>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</si>
  <si>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</si>
  <si>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</si>
  <si>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</si>
  <si>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</si>
  <si>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</si>
  <si>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</si>
  <si>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</si>
  <si>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</si>
  <si>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</si>
  <si>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</si>
  <si>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</si>
  <si>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</si>
  <si>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</si>
  <si>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</si>
  <si>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</si>
  <si>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</si>
  <si>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</si>
  <si>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</si>
  <si>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</si>
  <si>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</si>
  <si>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</si>
  <si>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</si>
  <si>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</si>
  <si>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</si>
  <si>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</si>
  <si>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</si>
  <si>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</si>
  <si>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</si>
  <si>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</si>
  <si>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</si>
  <si>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</si>
  <si>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</si>
  <si>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</si>
  <si>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</si>
  <si>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</si>
  <si>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</si>
  <si>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</si>
  <si>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</si>
  <si>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</si>
  <si>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</si>
  <si>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</si>
  <si>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</si>
  <si>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</si>
  <si>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</si>
  <si>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</si>
  <si>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</si>
  <si>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</si>
  <si>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</si>
  <si>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</si>
  <si>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</si>
  <si>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</si>
  <si>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</si>
  <si>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</si>
  <si>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</si>
  <si>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</si>
  <si>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</si>
  <si>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</si>
  <si>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</si>
  <si>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</si>
  <si>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</si>
  <si>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</si>
  <si>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</si>
  <si>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</si>
  <si>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</si>
  <si>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</si>
  <si>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</si>
  <si>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</si>
  <si>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</si>
  <si>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</si>
  <si>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</si>
  <si>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</si>
  <si>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</si>
  <si>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</si>
  <si>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</si>
  <si>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</si>
  <si>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</si>
  <si>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</si>
  <si>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</si>
  <si>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</si>
  <si>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</si>
  <si>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</si>
  <si>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</si>
  <si>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</si>
  <si>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</si>
  <si>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</si>
  <si>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</si>
  <si>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</si>
  <si>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</si>
  <si>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</si>
  <si>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</si>
  <si>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</si>
  <si>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</si>
  <si>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</si>
  <si>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</si>
  <si>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</si>
  <si>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</si>
  <si>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</si>
  <si>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</si>
  <si>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</si>
  <si>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</si>
  <si>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</si>
  <si>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</si>
  <si>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</si>
  <si>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</si>
  <si>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</si>
  <si>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</si>
  <si>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</si>
  <si>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</si>
  <si>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</si>
  <si>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</si>
  <si>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</si>
  <si>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</si>
  <si>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</si>
  <si>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</si>
  <si>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</si>
  <si>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</si>
  <si>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</si>
  <si>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</si>
  <si>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</si>
  <si>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</si>
  <si>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</si>
  <si>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</si>
  <si>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</si>
  <si>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</si>
  <si>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</si>
  <si>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</si>
  <si>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</si>
  <si>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</si>
  <si>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</si>
  <si>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</si>
  <si>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</si>
  <si>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</si>
  <si>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</si>
  <si>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</si>
  <si>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</si>
  <si>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</si>
  <si>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</si>
  <si>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</si>
  <si>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</si>
  <si>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</si>
  <si>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</si>
  <si>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</si>
  <si>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</si>
  <si>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</si>
  <si>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</si>
  <si>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</si>
  <si>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</si>
  <si>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</si>
  <si>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</si>
  <si>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</si>
  <si>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</si>
  <si>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</si>
  <si>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</si>
  <si>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</si>
  <si>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</si>
  <si>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</si>
  <si>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</si>
  <si>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</si>
  <si>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</si>
  <si>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</si>
  <si>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</si>
  <si>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</si>
  <si>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</si>
  <si>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</si>
  <si>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</si>
  <si>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</si>
  <si>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</si>
  <si>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</si>
  <si>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</si>
  <si>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</si>
  <si>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</si>
  <si>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</si>
  <si>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</si>
  <si>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</si>
  <si>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</si>
  <si>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</si>
  <si>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</si>
  <si>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</si>
  <si>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</si>
  <si>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</si>
  <si>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</si>
  <si>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</si>
  <si>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</si>
  <si>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</si>
  <si>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</si>
  <si>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</si>
  <si>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</si>
  <si>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</si>
  <si>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</si>
  <si>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</si>
  <si>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</si>
  <si>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</si>
  <si>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</si>
  <si>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</si>
  <si>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</si>
  <si>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</si>
  <si>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</si>
  <si>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</si>
  <si>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</si>
  <si>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</si>
  <si>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</si>
  <si>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</si>
  <si>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</si>
  <si>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</si>
  <si>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</si>
  <si>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</si>
  <si>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</si>
  <si>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</si>
  <si>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</si>
  <si>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</si>
  <si>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</si>
  <si>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</si>
  <si>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</si>
  <si>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</si>
  <si>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</si>
  <si>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</si>
  <si>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</si>
  <si>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</si>
  <si>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</si>
  <si>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</si>
  <si>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</si>
  <si>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</si>
  <si>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</si>
  <si>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</si>
  <si>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</si>
  <si>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</si>
  <si>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</si>
  <si>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</si>
  <si>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</si>
  <si>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</si>
  <si>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</si>
  <si>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</si>
  <si>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</si>
  <si>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</si>
  <si>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</si>
  <si>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</si>
  <si>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</si>
  <si>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</si>
  <si>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</si>
  <si>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</si>
  <si>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</si>
  <si>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</si>
  <si>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</si>
  <si>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</si>
  <si>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</si>
  <si>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</si>
  <si>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</si>
  <si>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</si>
  <si>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</si>
  <si>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</si>
  <si>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</si>
  <si>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</si>
  <si>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</si>
  <si>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</si>
  <si>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</si>
  <si>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</si>
  <si>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</si>
  <si>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</si>
  <si>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</si>
  <si>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</si>
  <si>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</si>
  <si>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</si>
  <si>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</si>
  <si>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</si>
  <si>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</si>
  <si>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</si>
  <si>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</si>
  <si>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</si>
  <si>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</si>
  <si>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</si>
  <si>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</si>
  <si>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</si>
  <si>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</si>
  <si>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</si>
  <si>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</si>
  <si>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</si>
  <si>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</si>
  <si>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</si>
  <si>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</si>
  <si>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</si>
  <si>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</si>
  <si>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</si>
  <si>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</si>
  <si>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</si>
  <si>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</si>
  <si>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</si>
  <si>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</si>
  <si>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</si>
  <si>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</si>
  <si>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</si>
  <si>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</si>
  <si>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</si>
  <si>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</si>
  <si>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</si>
  <si>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</si>
  <si>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</si>
  <si>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</si>
  <si>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</si>
  <si>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</si>
  <si>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</si>
  <si>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</si>
  <si>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</si>
  <si>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</si>
  <si>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</si>
  <si>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</si>
  <si>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</si>
  <si>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</si>
  <si>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</si>
  <si>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</si>
  <si>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</si>
  <si>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</si>
  <si>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</si>
  <si>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</si>
  <si>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</si>
  <si>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</si>
  <si>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</si>
  <si>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</si>
  <si>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</si>
  <si>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</si>
  <si>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</si>
  <si>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</si>
  <si>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</si>
  <si>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</si>
  <si>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</si>
  <si>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</si>
  <si>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</si>
  <si>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</si>
  <si>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</si>
  <si>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</si>
  <si>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</si>
  <si>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</si>
  <si>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</si>
  <si>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</si>
  <si>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</si>
  <si>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</si>
  <si>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</si>
  <si>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</si>
  <si>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</si>
  <si>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</si>
  <si>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</si>
  <si>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</si>
  <si>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</si>
  <si>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</si>
  <si>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</si>
  <si>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</si>
  <si>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</si>
  <si>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</si>
  <si>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</si>
  <si>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</si>
  <si>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</si>
  <si>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</si>
  <si>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</si>
  <si>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</si>
  <si>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</si>
  <si>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</si>
  <si>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</si>
  <si>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</si>
  <si>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</si>
  <si>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</si>
  <si>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</si>
  <si>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</si>
  <si>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</si>
  <si>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</si>
  <si>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</si>
  <si>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</si>
  <si>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</si>
  <si>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</si>
  <si>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</si>
  <si>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</si>
  <si>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</si>
  <si>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</si>
  <si>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</si>
  <si>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</si>
  <si>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</si>
  <si>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</si>
  <si>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</si>
  <si>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</si>
  <si>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</si>
  <si>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</si>
  <si>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</si>
  <si>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</si>
  <si>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</si>
  <si>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</si>
  <si>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</si>
  <si>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</si>
  <si>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</si>
  <si>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</si>
  <si>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</si>
  <si>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</si>
  <si>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</si>
  <si>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</si>
  <si>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</si>
  <si>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</si>
  <si>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</si>
  <si>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</si>
  <si>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</si>
  <si>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</si>
  <si>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</si>
  <si>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</si>
  <si>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</si>
  <si>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</si>
  <si>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</si>
  <si>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</si>
  <si>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</si>
  <si>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</si>
  <si>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</si>
  <si>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</si>
  <si>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</si>
  <si>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</si>
  <si>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</si>
  <si>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</si>
  <si>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</si>
  <si>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</si>
  <si>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</si>
  <si>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</si>
  <si>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</si>
  <si>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</si>
  <si>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</si>
  <si>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</si>
  <si>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</si>
  <si>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</si>
  <si>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</si>
  <si>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</si>
  <si>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</si>
  <si>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</si>
  <si>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</si>
  <si>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</si>
  <si>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</si>
  <si>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</si>
  <si>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</si>
  <si>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</si>
  <si>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</si>
  <si>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</si>
  <si>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</si>
  <si>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</si>
  <si>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</si>
  <si>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</si>
  <si>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</si>
  <si>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</si>
  <si>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</si>
  <si>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</si>
  <si>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</si>
  <si>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</si>
  <si>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</si>
  <si>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</si>
  <si>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</si>
  <si>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</si>
  <si>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</si>
  <si>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</si>
  <si>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</si>
  <si>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</si>
  <si>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</si>
  <si>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</si>
  <si>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</si>
  <si>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</si>
  <si>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</si>
  <si>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</si>
  <si>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</si>
  <si>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</si>
  <si>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</si>
  <si>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</si>
  <si>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</si>
  <si>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</si>
  <si>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</si>
  <si>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</si>
  <si>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</si>
  <si>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</si>
  <si>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</si>
  <si>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</si>
  <si>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</si>
  <si>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</si>
  <si>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</si>
  <si>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</si>
  <si>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</si>
  <si>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</si>
  <si>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</si>
  <si>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</si>
  <si>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</si>
  <si>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</si>
  <si>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</si>
  <si>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</si>
  <si>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</si>
  <si>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</si>
  <si>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</si>
  <si>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</si>
  <si>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</si>
  <si>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</si>
  <si>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</si>
  <si>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</si>
  <si>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</si>
  <si>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</si>
  <si>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</si>
  <si>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</si>
  <si>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</si>
  <si>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</si>
  <si>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</si>
  <si>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</si>
  <si>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</si>
  <si>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</si>
  <si>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</si>
  <si>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</si>
  <si>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</si>
  <si>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</si>
  <si>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</si>
  <si>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</si>
  <si>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</si>
  <si>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</si>
  <si>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</si>
  <si>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</si>
  <si>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</si>
  <si>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</si>
  <si>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</si>
  <si>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</si>
  <si>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</si>
  <si>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</si>
  <si>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</si>
  <si>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</si>
  <si>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</si>
  <si>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</si>
  <si>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</si>
  <si>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</si>
  <si>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</si>
  <si>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</si>
  <si>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</si>
  <si>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</si>
  <si>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</si>
  <si>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</si>
  <si>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</si>
  <si>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</si>
  <si>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</si>
  <si>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</si>
  <si>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</si>
  <si>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</si>
  <si>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</si>
  <si>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</si>
  <si>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</si>
  <si>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</si>
  <si>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</si>
  <si>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</si>
  <si>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</si>
  <si>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</si>
  <si>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</si>
  <si>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</si>
  <si>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</si>
  <si>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</si>
  <si>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</si>
  <si>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</si>
  <si>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</si>
  <si>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</si>
  <si>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</si>
  <si>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</si>
  <si>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</si>
  <si>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</si>
  <si>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</si>
  <si>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</si>
  <si>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</si>
  <si>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</si>
  <si>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</si>
  <si>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</si>
  <si>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</si>
  <si>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</si>
  <si>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</si>
  <si>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</si>
  <si>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</si>
  <si>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</si>
  <si>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</si>
  <si>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</si>
  <si>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</si>
  <si>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</si>
  <si>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</si>
  <si>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</si>
  <si>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</si>
  <si>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</si>
  <si>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</si>
  <si>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</si>
  <si>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</si>
  <si>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</si>
  <si>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</si>
  <si>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</si>
  <si>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</si>
  <si>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</si>
  <si>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</si>
  <si>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</si>
  <si>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</si>
  <si>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</si>
  <si>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</si>
  <si>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</si>
  <si>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</si>
  <si>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</si>
  <si>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</si>
  <si>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</si>
  <si>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</si>
  <si>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</si>
  <si>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</si>
  <si>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</si>
  <si>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</si>
  <si>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</si>
  <si>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</si>
  <si>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</si>
  <si>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</si>
  <si>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</si>
  <si>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</si>
  <si>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</si>
  <si>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</si>
  <si>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</si>
  <si>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</si>
  <si>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</si>
  <si>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</si>
  <si>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</si>
  <si>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</si>
  <si>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</si>
  <si>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</si>
  <si>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</si>
  <si>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</si>
  <si>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</si>
  <si>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</si>
  <si>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</si>
  <si>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</si>
  <si>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</si>
  <si>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</si>
  <si>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</si>
  <si>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</si>
  <si>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</si>
  <si>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</si>
  <si>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</si>
  <si>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</si>
  <si>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</si>
  <si>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</si>
  <si>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</si>
  <si>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</si>
  <si>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</si>
  <si>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</si>
  <si>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</si>
  <si>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</si>
  <si>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</si>
  <si>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</si>
  <si>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</si>
  <si>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</si>
  <si>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</si>
  <si>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</si>
  <si>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</si>
  <si>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</si>
  <si>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</si>
  <si>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</si>
  <si>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</si>
  <si>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</si>
  <si>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</si>
  <si>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</si>
  <si>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</si>
  <si>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</si>
  <si>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</si>
  <si>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</si>
  <si>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</si>
  <si>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</si>
  <si>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</si>
  <si>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</si>
  <si>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</si>
  <si>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</si>
  <si>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</si>
  <si>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</si>
  <si>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</si>
  <si>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</si>
  <si>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</si>
  <si>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</si>
  <si>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</si>
  <si>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</si>
  <si>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</si>
  <si>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</si>
  <si>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</si>
  <si>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</si>
  <si>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</si>
  <si>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</si>
  <si>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</si>
  <si>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</si>
  <si>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</si>
  <si>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</si>
  <si>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</si>
  <si>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</si>
  <si>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</si>
  <si>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</si>
  <si>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</si>
  <si>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</si>
  <si>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</si>
  <si>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</si>
  <si>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</si>
  <si>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</si>
  <si>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</si>
  <si>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</si>
  <si>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</si>
  <si>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</si>
  <si>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</si>
  <si>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</si>
  <si>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</si>
  <si>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</si>
  <si>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</si>
  <si>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</si>
  <si>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</si>
  <si>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</si>
  <si>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</si>
  <si>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</si>
  <si>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</si>
  <si>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</si>
  <si>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</si>
  <si>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</si>
  <si>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</si>
  <si>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</si>
  <si>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</si>
  <si>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</si>
  <si>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</si>
  <si>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</si>
  <si>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</si>
  <si>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</si>
  <si>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</si>
  <si>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</si>
  <si>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</si>
  <si>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</si>
  <si>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</si>
  <si>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</si>
  <si>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</si>
  <si>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</si>
  <si>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</si>
  <si>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</si>
  <si>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</si>
  <si>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</si>
  <si>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</si>
  <si>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</si>
  <si>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</si>
  <si>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</si>
  <si>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</si>
  <si>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</si>
  <si>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</si>
  <si>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</si>
  <si>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</si>
  <si>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</si>
  <si>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</si>
  <si>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</si>
  <si>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</si>
  <si>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</si>
  <si>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</si>
  <si>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</si>
  <si>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</si>
  <si>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</si>
  <si>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</si>
  <si>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</si>
  <si>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</si>
  <si>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</si>
  <si>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</si>
  <si>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</si>
  <si>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</si>
  <si>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</si>
  <si>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</si>
  <si>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</si>
  <si>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</si>
  <si>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</si>
  <si>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</si>
  <si>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</si>
  <si>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</si>
  <si>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</si>
  <si>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</si>
  <si>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</si>
  <si>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</si>
  <si>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</si>
  <si>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</si>
  <si>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</si>
  <si>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</si>
  <si>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</si>
  <si>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</si>
  <si>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</si>
  <si>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</si>
  <si>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</si>
  <si>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</si>
  <si>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</si>
  <si>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</si>
  <si>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</si>
  <si>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</si>
  <si>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</si>
  <si>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</si>
  <si>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</si>
  <si>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</si>
  <si>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</si>
  <si>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</si>
  <si>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</si>
  <si>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</si>
  <si>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</si>
  <si>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</si>
  <si>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</si>
  <si>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</si>
  <si>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</si>
  <si>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</si>
  <si>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</si>
  <si>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</si>
  <si>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</si>
  <si>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</si>
  <si>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</si>
  <si>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</si>
  <si>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</si>
  <si>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</si>
  <si>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</si>
  <si>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</si>
  <si>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</si>
  <si>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</si>
  <si>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</si>
  <si>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</si>
  <si>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</si>
  <si>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</si>
  <si>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</si>
  <si>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</si>
  <si>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</si>
  <si>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</si>
  <si>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</si>
  <si>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</si>
  <si>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</si>
  <si>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</si>
  <si>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</si>
  <si>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</si>
  <si>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</si>
  <si>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</si>
  <si>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</si>
  <si>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</si>
  <si>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</si>
  <si>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</si>
  <si>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</si>
  <si>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</si>
  <si>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</si>
  <si>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</si>
  <si>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</si>
  <si>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</si>
  <si>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</si>
  <si>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</si>
  <si>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</si>
  <si>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</si>
  <si>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</si>
  <si>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</si>
  <si>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</si>
  <si>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</si>
  <si>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</si>
  <si>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</si>
  <si>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</si>
  <si>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</si>
  <si>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</si>
  <si>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</si>
  <si>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</si>
  <si>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</si>
  <si>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</si>
  <si>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</si>
  <si>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</si>
  <si>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</si>
  <si>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</si>
  <si>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</si>
  <si>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</si>
  <si>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</si>
  <si>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</si>
  <si>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</si>
  <si>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</si>
  <si>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</si>
  <si>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</si>
  <si>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</si>
  <si>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</si>
  <si>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</si>
  <si>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</si>
  <si>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</si>
  <si>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</si>
  <si>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</si>
  <si>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</si>
  <si>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</si>
  <si>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</si>
  <si>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</si>
  <si>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</si>
  <si>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</si>
  <si>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</si>
  <si>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</si>
  <si>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</si>
  <si>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</si>
  <si>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</si>
  <si>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</si>
  <si>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</si>
  <si>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</si>
  <si>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</si>
  <si>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</si>
  <si>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</si>
  <si>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</si>
  <si>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</si>
  <si>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</si>
  <si>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</si>
  <si>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</si>
  <si>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</si>
  <si>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</si>
  <si>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</si>
  <si>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</si>
  <si>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</si>
  <si>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</si>
  <si>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</si>
  <si>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</si>
  <si>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</si>
  <si>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</si>
  <si>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</si>
  <si>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</si>
  <si>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</si>
  <si>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</si>
  <si>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</si>
  <si>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</si>
  <si>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</si>
  <si>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</si>
  <si>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</si>
  <si>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</si>
  <si>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</si>
  <si>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</si>
  <si>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</si>
  <si>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</si>
  <si>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</si>
  <si>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</si>
  <si>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</si>
  <si>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</si>
  <si>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</si>
  <si>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</si>
  <si>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</si>
  <si>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</si>
  <si>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</si>
  <si>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</si>
  <si>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</si>
  <si>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</si>
  <si>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</si>
  <si>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</si>
  <si>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</si>
  <si>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</si>
  <si>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</si>
  <si>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</si>
  <si>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</si>
  <si>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</si>
  <si>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</si>
  <si>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</si>
  <si>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</si>
  <si>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</si>
  <si>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</si>
  <si>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</si>
  <si>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</si>
  <si>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</si>
  <si>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</si>
  <si>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</si>
  <si>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</si>
  <si>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</si>
  <si>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</si>
  <si>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</si>
  <si>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</si>
  <si>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</si>
  <si>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</si>
  <si>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</si>
  <si>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</si>
  <si>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</si>
  <si>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</si>
  <si>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</si>
  <si>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</si>
  <si>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</si>
  <si>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</si>
  <si>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</si>
  <si>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</si>
  <si>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</si>
  <si>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</si>
  <si>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</si>
  <si>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</si>
  <si>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</si>
  <si>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</si>
  <si>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</si>
  <si>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</si>
  <si>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</si>
  <si>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</si>
  <si>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</si>
  <si>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</si>
  <si>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</si>
  <si>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</si>
  <si>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</si>
  <si>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</si>
  <si>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</si>
  <si>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</si>
  <si>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</si>
  <si>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</si>
  <si>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</si>
  <si>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</si>
  <si>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</si>
  <si>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</si>
  <si>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</si>
  <si>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</si>
  <si>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</si>
  <si>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</si>
  <si>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</si>
  <si>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</si>
  <si>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</si>
  <si>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</si>
  <si>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</si>
  <si>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</si>
  <si>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</si>
  <si>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</si>
  <si>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</si>
  <si>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</si>
  <si>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</si>
  <si>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</si>
  <si>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</si>
  <si>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</si>
  <si>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</si>
  <si>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</si>
  <si>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</si>
  <si>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</si>
  <si>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</si>
  <si>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</si>
  <si>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</si>
  <si>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</si>
  <si>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</si>
  <si>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</si>
  <si>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</si>
  <si>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</si>
  <si>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</si>
  <si>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</si>
  <si>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</si>
  <si>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</si>
  <si>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</si>
  <si>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</si>
  <si>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</si>
  <si>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</si>
  <si>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</si>
  <si>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</si>
  <si>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</si>
  <si>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</si>
  <si>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</si>
  <si>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</si>
  <si>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</si>
  <si>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</si>
  <si>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</si>
  <si>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</si>
  <si>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</si>
  <si>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</si>
  <si>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</si>
  <si>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</si>
  <si>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</si>
  <si>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</si>
  <si>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</si>
  <si>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</si>
  <si>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</si>
  <si>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</si>
  <si>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</si>
  <si>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</si>
  <si>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</si>
  <si>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</si>
  <si>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</si>
  <si>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</si>
  <si>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</si>
  <si>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</si>
  <si>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</si>
  <si>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</si>
  <si>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</si>
  <si>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</si>
  <si>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</si>
  <si>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</si>
  <si>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</si>
  <si>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</si>
  <si>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</si>
  <si>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</si>
  <si>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</si>
  <si>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</si>
  <si>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</si>
  <si>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</si>
  <si>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</si>
  <si>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</si>
  <si>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</si>
  <si>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</si>
  <si>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</si>
  <si>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</si>
  <si>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</si>
  <si>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</si>
  <si>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</si>
  <si>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</si>
  <si>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</si>
  <si>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</si>
  <si>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</si>
  <si>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</si>
  <si>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</si>
  <si>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</si>
  <si>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</si>
  <si>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</si>
  <si>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</si>
  <si>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</si>
  <si>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</si>
  <si>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</si>
  <si>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</si>
  <si>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</si>
  <si>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</si>
  <si>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</si>
  <si>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</si>
  <si>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</si>
  <si>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</si>
  <si>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</si>
  <si>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</si>
  <si>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</si>
  <si>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</si>
  <si>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</si>
  <si>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</si>
  <si>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</si>
  <si>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</si>
  <si>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</si>
  <si>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</si>
  <si>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</si>
  <si>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</si>
  <si>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</si>
  <si>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</si>
  <si>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</si>
  <si>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</si>
  <si>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</si>
  <si>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</si>
  <si>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</si>
  <si>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</si>
  <si>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</si>
  <si>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</si>
  <si>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</si>
  <si>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</si>
  <si>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</si>
  <si>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</si>
  <si>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</si>
  <si>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</si>
  <si>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</si>
  <si>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</si>
  <si>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</si>
  <si>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</si>
  <si>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</si>
  <si>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</si>
  <si>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</si>
  <si>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</si>
  <si>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</si>
  <si>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</si>
  <si>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</si>
  <si>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</si>
  <si>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</si>
  <si>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</si>
  <si>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</si>
  <si>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</si>
  <si>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</si>
  <si>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</si>
  <si>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</si>
  <si>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</si>
  <si>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</si>
  <si>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</si>
  <si>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</si>
  <si>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</si>
  <si>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</si>
  <si>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</si>
  <si>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</si>
  <si>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</si>
  <si>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</si>
  <si>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</si>
  <si>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</si>
  <si>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</si>
  <si>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</si>
  <si>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</si>
  <si>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</si>
  <si>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</si>
  <si>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</si>
  <si>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</si>
  <si>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</si>
  <si>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</si>
  <si>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</si>
  <si>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</si>
  <si>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</si>
  <si>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</si>
  <si>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</si>
  <si>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</si>
  <si>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</si>
  <si>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</si>
  <si>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</si>
  <si>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</si>
  <si>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</si>
  <si>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</si>
  <si>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</si>
  <si>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</si>
  <si>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</si>
  <si>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</si>
  <si>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</si>
  <si>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</si>
  <si>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</si>
  <si>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</si>
  <si>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</si>
  <si>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</si>
  <si>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</si>
  <si>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</si>
  <si>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</si>
  <si>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</si>
  <si>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</si>
  <si>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</si>
  <si>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</si>
  <si>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</si>
  <si>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</si>
  <si>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</si>
  <si>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</si>
  <si>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</si>
  <si>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</si>
  <si>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</si>
  <si>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</si>
  <si>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</si>
  <si>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</si>
  <si>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</si>
  <si>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</si>
  <si>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</si>
  <si>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</si>
  <si>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</si>
  <si>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</si>
  <si>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</si>
  <si>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</si>
  <si>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</si>
  <si>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</si>
  <si>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</si>
  <si>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</si>
  <si>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</si>
  <si>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</si>
  <si>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</si>
  <si>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</si>
  <si>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</si>
  <si>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</si>
  <si>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</si>
  <si>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</si>
  <si>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</si>
  <si>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</si>
  <si>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</si>
  <si>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</si>
  <si>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</si>
  <si>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</si>
  <si>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</si>
  <si>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</si>
  <si>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</si>
  <si>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</si>
  <si>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</si>
  <si>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</si>
  <si>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</si>
  <si>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</si>
  <si>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</si>
  <si>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</si>
  <si>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</si>
  <si>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</si>
  <si>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</si>
  <si>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</si>
  <si>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</si>
  <si>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</si>
  <si>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</si>
  <si>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</si>
  <si>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</si>
  <si>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</si>
  <si>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</si>
  <si>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</si>
  <si>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</si>
  <si>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</si>
  <si>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</si>
  <si>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</si>
  <si>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</si>
  <si>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</si>
  <si>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</si>
  <si>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</si>
  <si>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</si>
  <si>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</si>
  <si>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</si>
  <si>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</si>
  <si>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</si>
  <si>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</si>
  <si>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</si>
  <si>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</si>
  <si>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</si>
  <si>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</si>
  <si>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</si>
  <si>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</si>
  <si>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</si>
  <si>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</si>
  <si>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</si>
  <si>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</si>
  <si>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</si>
  <si>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</si>
  <si>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</si>
  <si>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</si>
  <si>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</si>
  <si>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</si>
  <si>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</si>
  <si>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</si>
  <si>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</si>
  <si>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</si>
  <si>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</si>
  <si>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</si>
  <si>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</si>
  <si>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</si>
  <si>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</si>
  <si>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</si>
  <si>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</si>
  <si>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</si>
  <si>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</si>
  <si>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</si>
  <si>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</si>
  <si>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</si>
  <si>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</si>
  <si>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</si>
  <si>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</si>
  <si>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</si>
  <si>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</si>
  <si>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</si>
  <si>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</si>
  <si>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</si>
  <si>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</si>
  <si>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</si>
  <si>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</si>
  <si>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</si>
  <si>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</si>
  <si>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</si>
  <si>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</si>
  <si>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</si>
  <si>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</si>
  <si>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</si>
  <si>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</si>
  <si>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</si>
  <si>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</si>
  <si>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</si>
  <si>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</si>
  <si>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</si>
  <si>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</si>
  <si>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</si>
  <si>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</si>
  <si>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</si>
  <si>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</si>
  <si>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</si>
  <si>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</si>
  <si>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</si>
  <si>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</si>
  <si>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</si>
  <si>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</si>
  <si>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</si>
  <si>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</si>
  <si>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</si>
  <si>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</si>
  <si>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</si>
  <si>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</si>
  <si>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</si>
  <si>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</si>
  <si>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</si>
  <si>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</si>
  <si>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</si>
  <si>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</si>
  <si>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</si>
  <si>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</si>
  <si>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</si>
  <si>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</si>
  <si>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</si>
  <si>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</si>
  <si>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</si>
  <si>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</si>
  <si>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</si>
  <si>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</si>
  <si>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</si>
  <si>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</si>
  <si>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</si>
  <si>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</si>
  <si>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</si>
  <si>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</si>
  <si>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</si>
  <si>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</si>
  <si>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</si>
  <si>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</si>
  <si>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</si>
  <si>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</si>
  <si>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</si>
  <si>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</si>
  <si>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</si>
  <si>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</si>
  <si>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</si>
  <si>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</si>
  <si>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</si>
  <si>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</si>
  <si>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</si>
  <si>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</si>
  <si>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</si>
  <si>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</si>
  <si>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</si>
  <si>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</si>
  <si>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</si>
  <si>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</si>
  <si>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</si>
  <si>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</si>
  <si>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</si>
  <si>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</si>
  <si>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</si>
  <si>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</si>
  <si>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</si>
  <si>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</si>
  <si>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</si>
  <si>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</si>
  <si>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</si>
  <si>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</si>
  <si>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</si>
  <si>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</si>
  <si>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</si>
  <si>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</si>
  <si>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</si>
  <si>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</si>
  <si>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</si>
  <si>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</si>
  <si>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</si>
  <si>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</si>
  <si>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</si>
  <si>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</si>
  <si>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</si>
  <si>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</si>
  <si>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</si>
  <si>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</si>
  <si>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</si>
  <si>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</si>
  <si>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</si>
  <si>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</si>
  <si>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</si>
  <si>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</si>
  <si>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</si>
  <si>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</si>
  <si>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</si>
  <si>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</si>
  <si>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</si>
  <si>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</si>
  <si>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</si>
  <si>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</si>
  <si>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</si>
  <si>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</si>
  <si>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</si>
  <si>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</si>
  <si>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</si>
  <si>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</si>
  <si>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</si>
  <si>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</si>
  <si>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</si>
  <si>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</si>
  <si>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</si>
  <si>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</si>
  <si>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</si>
  <si>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</si>
  <si>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</si>
  <si>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</si>
  <si>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</si>
  <si>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</si>
  <si>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</si>
  <si>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</si>
  <si>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</si>
  <si>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</si>
  <si>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</si>
  <si>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</si>
  <si>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</si>
  <si>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</si>
  <si>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</si>
  <si>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</si>
  <si>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</si>
  <si>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</si>
  <si>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</si>
  <si>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</si>
  <si>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</si>
  <si>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</si>
  <si>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</si>
  <si>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</si>
  <si>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</si>
  <si>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</si>
  <si>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</si>
  <si>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</si>
  <si>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</si>
  <si>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</si>
  <si>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</si>
  <si>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</si>
  <si>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</si>
  <si>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</si>
  <si>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</si>
  <si>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</si>
  <si>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</si>
  <si>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</si>
  <si>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</si>
  <si>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</si>
  <si>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</si>
  <si>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</si>
  <si>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</si>
  <si>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</si>
  <si>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</si>
  <si>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</si>
  <si>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</si>
  <si>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</si>
  <si>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</si>
  <si>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</si>
  <si>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</si>
  <si>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</si>
  <si>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</si>
  <si>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</si>
  <si>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</si>
  <si>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</si>
  <si>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</si>
  <si>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</si>
  <si>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</si>
  <si>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</si>
  <si>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</si>
  <si>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</si>
  <si>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</si>
  <si>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</si>
  <si>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</si>
  <si>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</si>
  <si>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</si>
  <si>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</si>
  <si>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</si>
  <si>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</si>
  <si>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</si>
  <si>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</si>
  <si>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</si>
  <si>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</si>
  <si>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</si>
  <si>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</si>
  <si>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</si>
  <si>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</si>
  <si>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</si>
  <si>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</si>
  <si>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</si>
  <si>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</si>
  <si>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</si>
  <si>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</si>
  <si>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</si>
  <si>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</si>
  <si>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</si>
  <si>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</si>
  <si>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</si>
  <si>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</si>
  <si>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</si>
  <si>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</si>
  <si>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</si>
  <si>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</si>
  <si>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</si>
  <si>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</si>
  <si>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</si>
  <si>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</si>
  <si>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</si>
  <si>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</si>
  <si>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</si>
  <si>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</si>
  <si>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</si>
  <si>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</si>
  <si>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</si>
  <si>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</si>
  <si>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</si>
  <si>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</si>
  <si>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</si>
  <si>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</si>
  <si>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</si>
  <si>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</si>
  <si>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</si>
  <si>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</si>
  <si>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</si>
  <si>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</si>
  <si>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</si>
  <si>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</si>
  <si>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</si>
  <si>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</si>
  <si>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</si>
  <si>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</si>
  <si>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</si>
  <si>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</si>
  <si>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</si>
  <si>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</si>
  <si>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</si>
  <si>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</si>
  <si>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</si>
  <si>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</si>
  <si>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</si>
  <si>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</si>
  <si>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</si>
  <si>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</si>
  <si>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</si>
  <si>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</si>
  <si>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</si>
  <si>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</si>
  <si>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</si>
  <si>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</si>
  <si>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</si>
  <si>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</si>
  <si>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</si>
  <si>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</si>
  <si>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</si>
  <si>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</si>
  <si>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</si>
  <si>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</si>
  <si>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</si>
  <si>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</si>
  <si>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</si>
  <si>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</si>
  <si>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</si>
  <si>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</si>
  <si>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</si>
  <si>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</si>
  <si>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</si>
  <si>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</si>
  <si>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</si>
  <si>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</si>
  <si>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</si>
  <si>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</si>
  <si>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</si>
  <si>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</si>
  <si>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</si>
  <si>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</si>
  <si>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</si>
  <si>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</si>
  <si>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</si>
  <si>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</si>
  <si>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</si>
  <si>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</si>
  <si>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</si>
  <si>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</si>
  <si>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</si>
  <si>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</si>
  <si>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</si>
  <si>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</si>
  <si>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</si>
  <si>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</si>
  <si>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</si>
  <si>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</si>
  <si>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</si>
  <si>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</si>
  <si>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</si>
  <si>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</si>
  <si>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</si>
  <si>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</si>
  <si>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</si>
  <si>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</si>
  <si>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</si>
  <si>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</si>
  <si>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</si>
  <si>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</si>
  <si>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</si>
  <si>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</si>
  <si>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</si>
  <si>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</si>
  <si>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</si>
  <si>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</si>
  <si>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</si>
  <si>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</si>
  <si>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</si>
  <si>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</si>
  <si>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</si>
  <si>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</si>
  <si>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</si>
  <si>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</si>
  <si>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</si>
  <si>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</si>
  <si>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</si>
  <si>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</si>
  <si>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</si>
  <si>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</si>
  <si>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</si>
  <si>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</si>
  <si>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</si>
  <si>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</si>
  <si>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</si>
  <si>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</si>
  <si>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</si>
  <si>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</si>
  <si>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</si>
  <si>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</si>
  <si>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</si>
  <si>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</si>
  <si>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</si>
  <si>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</si>
  <si>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</si>
  <si>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</si>
  <si>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</si>
  <si>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</si>
  <si>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</si>
  <si>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</si>
  <si>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</si>
  <si>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</si>
  <si>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</si>
  <si>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</si>
  <si>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</si>
  <si>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</si>
  <si>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</si>
  <si>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</si>
  <si>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</si>
  <si>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</si>
  <si>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</si>
  <si>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</si>
  <si>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</si>
  <si>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</si>
  <si>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</si>
  <si>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</si>
  <si>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</si>
  <si>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</si>
  <si>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</si>
  <si>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</si>
  <si>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</si>
  <si>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</si>
  <si>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</si>
  <si>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</si>
  <si>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</si>
  <si>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</si>
  <si>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</si>
  <si>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</si>
  <si>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</si>
  <si>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</si>
  <si>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</si>
  <si>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</si>
  <si>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</si>
  <si>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</si>
  <si>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</si>
  <si>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</si>
  <si>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</si>
  <si>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</si>
  <si>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</si>
  <si>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</si>
  <si>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</si>
  <si>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</si>
  <si>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</si>
  <si>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</si>
  <si>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</si>
  <si>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</si>
  <si>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</si>
  <si>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</si>
  <si>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</si>
  <si>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</si>
  <si>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</si>
  <si>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</si>
  <si>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</si>
  <si>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</si>
  <si>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</si>
  <si>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</si>
  <si>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</si>
  <si>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</si>
  <si>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</si>
  <si>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</si>
  <si>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</si>
  <si>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</si>
  <si>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</si>
  <si>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</si>
  <si>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</si>
  <si>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</si>
  <si>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</si>
  <si>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</si>
  <si>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</si>
  <si>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</si>
  <si>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</si>
  <si>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</si>
  <si>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</si>
  <si>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</si>
  <si>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</si>
  <si>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</si>
  <si>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</si>
  <si>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</si>
  <si>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</si>
  <si>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</si>
  <si>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</si>
  <si>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</si>
  <si>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</si>
  <si>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</si>
  <si>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</si>
  <si>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</si>
  <si>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</si>
  <si>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</si>
  <si>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</si>
  <si>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</si>
  <si>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</si>
  <si>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</si>
  <si>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</si>
  <si>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</si>
  <si>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</si>
  <si>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</si>
  <si>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</si>
  <si>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</si>
  <si>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</si>
  <si>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</si>
  <si>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</si>
  <si>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</si>
  <si>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</si>
  <si>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</si>
  <si>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</si>
  <si>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</si>
  <si>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</si>
  <si>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</si>
  <si>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</si>
  <si>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</si>
  <si>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</si>
  <si>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</si>
  <si>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</si>
  <si>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</si>
  <si>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</si>
  <si>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</si>
  <si>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</si>
  <si>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</si>
  <si>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</si>
  <si>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</si>
  <si>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</si>
  <si>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</si>
  <si>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</si>
  <si>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</si>
  <si>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</si>
  <si>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</si>
  <si>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</si>
  <si>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</si>
  <si>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</si>
  <si>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</si>
  <si>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</si>
  <si>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</si>
  <si>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</si>
  <si>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</si>
  <si>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</si>
  <si>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</si>
  <si>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</si>
  <si>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</si>
  <si>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</si>
  <si>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</si>
  <si>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</si>
  <si>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</si>
  <si>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</si>
  <si>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</si>
  <si>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</si>
  <si>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</si>
  <si>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</si>
  <si>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</si>
  <si>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</si>
  <si>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</si>
  <si>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</si>
  <si>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</si>
  <si>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</si>
  <si>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</si>
  <si>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</si>
  <si>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</si>
  <si>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</si>
  <si>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</si>
  <si>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</si>
  <si>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</si>
  <si>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</si>
  <si>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</si>
  <si>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</si>
  <si>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</si>
  <si>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</si>
  <si>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</si>
  <si>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</si>
  <si>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</si>
  <si>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</si>
  <si>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</si>
  <si>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</si>
  <si>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</si>
  <si>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</si>
  <si>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</si>
  <si>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</si>
  <si>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</si>
  <si>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</si>
  <si>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</si>
  <si>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</si>
  <si>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</si>
  <si>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</si>
  <si>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</si>
  <si>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</si>
  <si>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</si>
  <si>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</si>
  <si>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</si>
  <si>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</si>
  <si>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</si>
  <si>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</si>
  <si>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</si>
  <si>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</si>
  <si>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</si>
  <si>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</si>
  <si>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</si>
  <si>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</si>
  <si>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</si>
  <si>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</si>
  <si>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</si>
  <si>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</si>
  <si>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</si>
  <si>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</si>
  <si>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</si>
  <si>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</si>
  <si>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</si>
  <si>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</si>
  <si>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</si>
  <si>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</si>
  <si>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</si>
  <si>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</si>
  <si>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</si>
  <si>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</si>
  <si>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</si>
  <si>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</si>
  <si>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</si>
  <si>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</si>
  <si>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</si>
  <si>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</si>
  <si>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</si>
  <si>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</si>
  <si>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</si>
  <si>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</si>
  <si>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</si>
  <si>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</si>
  <si>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</si>
  <si>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</si>
  <si>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</si>
  <si>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</si>
  <si>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</si>
  <si>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</si>
  <si>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</si>
  <si>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</si>
  <si>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</si>
  <si>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</si>
  <si>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</si>
  <si>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</si>
  <si>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</si>
  <si>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</si>
  <si>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</si>
  <si>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</si>
  <si>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</si>
  <si>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</si>
  <si>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</si>
  <si>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</si>
  <si>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</si>
  <si>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</si>
  <si>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</si>
  <si>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</si>
  <si>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</si>
  <si>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</si>
  <si>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</si>
  <si>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</si>
  <si>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</si>
  <si>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</si>
  <si>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</si>
  <si>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</si>
  <si>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</si>
  <si>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</si>
  <si>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</si>
  <si>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</si>
  <si>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</si>
  <si>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</si>
  <si>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</si>
  <si>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</si>
  <si>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</si>
  <si>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</si>
  <si>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</si>
  <si>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</si>
  <si>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</si>
  <si>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</si>
  <si>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</si>
  <si>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</si>
  <si>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</si>
  <si>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</si>
  <si>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</si>
  <si>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</si>
  <si>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</si>
  <si>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</si>
  <si>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</si>
  <si>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</si>
  <si>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</si>
  <si>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</si>
  <si>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</si>
  <si>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</si>
  <si>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</si>
  <si>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</si>
  <si>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</si>
  <si>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</si>
  <si>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</si>
  <si>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</si>
  <si>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</si>
  <si>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</si>
  <si>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</si>
  <si>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</si>
  <si>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</si>
  <si>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</si>
  <si>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</si>
  <si>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</si>
  <si>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</si>
  <si>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</si>
  <si>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</si>
  <si>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</si>
  <si>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</si>
  <si>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</si>
  <si>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</si>
  <si>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</si>
  <si>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</si>
  <si>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</si>
  <si>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</si>
  <si>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</si>
  <si>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</si>
  <si>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</si>
  <si>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</si>
  <si>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</si>
  <si>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</si>
  <si>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</si>
  <si>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</si>
  <si>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</si>
  <si>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</si>
  <si>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</si>
  <si>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</si>
  <si>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</si>
  <si>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</si>
  <si>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</si>
  <si>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</si>
  <si>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</si>
  <si>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</si>
  <si>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</si>
  <si>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</si>
  <si>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</si>
  <si>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</si>
  <si>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</si>
  <si>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</si>
  <si>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</si>
  <si>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</si>
  <si>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</si>
  <si>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</si>
  <si>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</si>
  <si>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</si>
  <si>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</si>
  <si>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</si>
  <si>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</si>
  <si>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</si>
  <si>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</si>
  <si>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</si>
  <si>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</si>
  <si>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</si>
  <si>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</si>
  <si>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</si>
  <si>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</si>
  <si>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</si>
  <si>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</si>
  <si>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</si>
  <si>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</si>
  <si>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</si>
  <si>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</si>
  <si>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</si>
  <si>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</si>
  <si>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</si>
  <si>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</si>
  <si>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</si>
  <si>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</si>
  <si>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</si>
  <si>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</si>
  <si>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</si>
  <si>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</si>
  <si>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</si>
  <si>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</si>
  <si>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</si>
  <si>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</si>
  <si>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</si>
  <si>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</si>
  <si>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</si>
  <si>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</si>
  <si>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</si>
  <si>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</si>
  <si>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</si>
  <si>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</si>
  <si>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</si>
  <si>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</si>
  <si>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</si>
  <si>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</si>
  <si>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</si>
  <si>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</si>
  <si>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</si>
  <si>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</si>
  <si>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</si>
  <si>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</si>
  <si>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</si>
  <si>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</si>
  <si>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</si>
  <si>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</si>
  <si>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</si>
  <si>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</si>
  <si>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</si>
  <si>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</si>
  <si>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</si>
  <si>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</si>
  <si>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</si>
  <si>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</si>
  <si>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</si>
  <si>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</si>
  <si>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</si>
  <si>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</si>
  <si>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</si>
  <si>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</si>
  <si>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</si>
  <si>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</si>
  <si>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</si>
  <si>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</si>
  <si>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</si>
  <si>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</si>
  <si>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</si>
  <si>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</si>
  <si>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</si>
  <si>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</si>
  <si>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</si>
  <si>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</si>
  <si>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</si>
  <si>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</si>
  <si>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</si>
  <si>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</si>
  <si>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</si>
  <si>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</si>
  <si>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</si>
  <si>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</si>
  <si>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</si>
  <si>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</si>
  <si>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</si>
  <si>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</si>
  <si>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</si>
  <si>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</si>
  <si>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</si>
  <si>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</si>
  <si>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</si>
  <si>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</si>
  <si>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</si>
  <si>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</si>
  <si>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</si>
  <si>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</si>
  <si>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</si>
  <si>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</si>
  <si>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</si>
  <si>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</si>
  <si>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</si>
  <si>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</si>
  <si>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</si>
  <si>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</si>
  <si>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</si>
  <si>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</si>
  <si>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</si>
  <si>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</si>
  <si>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</si>
  <si>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</si>
  <si>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</si>
  <si>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</si>
  <si>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</si>
  <si>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</si>
  <si>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</si>
  <si>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</si>
  <si>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</si>
  <si>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</si>
  <si>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</si>
  <si>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</si>
  <si>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</si>
  <si>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</si>
  <si>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</si>
  <si>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</si>
  <si>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</si>
  <si>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</si>
  <si>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</si>
  <si>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</si>
  <si>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</si>
  <si>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</si>
  <si>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</si>
  <si>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</si>
  <si>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</si>
  <si>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</si>
  <si>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</si>
  <si>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</si>
  <si>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</si>
  <si>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</si>
  <si>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</si>
  <si>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</si>
  <si>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</si>
  <si>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</si>
  <si>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</si>
  <si>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</si>
  <si>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</si>
  <si>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</si>
  <si>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</si>
  <si>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</si>
  <si>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</si>
  <si>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</si>
  <si>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</si>
  <si>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</si>
  <si>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</si>
  <si>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</si>
  <si>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</si>
  <si>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</si>
  <si>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</si>
  <si>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</si>
  <si>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</si>
  <si>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</si>
  <si>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</si>
  <si>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</si>
  <si>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</si>
  <si>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</si>
  <si>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</si>
  <si>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</si>
  <si>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</si>
  <si>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</si>
  <si>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</si>
  <si>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</si>
  <si>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</si>
  <si>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</si>
  <si>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</si>
  <si>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</si>
  <si>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</si>
  <si>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</si>
  <si>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</si>
  <si>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</si>
  <si>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</si>
  <si>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</si>
  <si>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</si>
  <si>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</si>
  <si>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</si>
  <si>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</si>
  <si>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</si>
  <si>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</si>
  <si>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</si>
  <si>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</si>
  <si>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</si>
  <si>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</si>
  <si>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</si>
  <si>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</si>
  <si>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</si>
  <si>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</si>
  <si>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</si>
  <si>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</si>
  <si>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</si>
  <si>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</si>
  <si>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</si>
  <si>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</si>
  <si>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</si>
  <si>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</si>
  <si>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</si>
  <si>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</si>
  <si>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</si>
  <si>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</si>
  <si>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</si>
  <si>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</si>
  <si>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</si>
  <si>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</si>
  <si>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</si>
  <si>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</si>
  <si>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</si>
  <si>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</si>
  <si>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</si>
  <si>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</si>
  <si>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</si>
  <si>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</si>
  <si>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</si>
  <si>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</si>
  <si>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</si>
  <si>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</si>
  <si>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</si>
  <si>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</si>
  <si>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</si>
  <si>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</si>
  <si>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</si>
  <si>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</si>
  <si>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</si>
  <si>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</si>
  <si>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</si>
  <si>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</si>
  <si>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</si>
  <si>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</si>
  <si>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</si>
  <si>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</si>
  <si>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</si>
  <si>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</si>
  <si>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</si>
  <si>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</si>
  <si>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</si>
  <si>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</si>
  <si>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</si>
  <si>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</si>
  <si>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</si>
  <si>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</si>
  <si>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</si>
  <si>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</si>
  <si>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</si>
  <si>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</si>
  <si>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</si>
  <si>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</si>
  <si>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</si>
  <si>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</si>
  <si>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</si>
  <si>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</si>
  <si>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</si>
  <si>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</si>
  <si>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</si>
  <si>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</si>
  <si>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</si>
  <si>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</si>
  <si>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</si>
  <si>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</si>
  <si>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</si>
  <si>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</si>
  <si>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</si>
  <si>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</si>
  <si>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</si>
  <si>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</si>
  <si>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</si>
  <si>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</si>
  <si>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</si>
  <si>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</si>
  <si>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</si>
  <si>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</si>
  <si>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</si>
  <si>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</si>
  <si>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</si>
  <si>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</si>
  <si>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</si>
  <si>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</si>
  <si>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</si>
  <si>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</si>
  <si>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</si>
  <si>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</si>
  <si>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</si>
  <si>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</si>
  <si>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</si>
  <si>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</si>
  <si>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</si>
  <si>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</si>
  <si>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</si>
  <si>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</si>
  <si>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</si>
  <si>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</si>
  <si>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</si>
  <si>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</si>
  <si>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</si>
  <si>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</si>
  <si>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</si>
  <si>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</si>
  <si>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</si>
  <si>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</si>
  <si>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</si>
  <si>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</si>
  <si>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</si>
  <si>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</si>
  <si>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</si>
  <si>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</si>
  <si>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</si>
  <si>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</si>
  <si>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</si>
  <si>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</si>
  <si>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</si>
  <si>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</si>
  <si>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</si>
  <si>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</si>
  <si>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</si>
  <si>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</si>
  <si>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</si>
  <si>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</si>
  <si>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</si>
  <si>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</si>
  <si>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</si>
  <si>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</si>
  <si>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</si>
  <si>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</si>
  <si>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</si>
  <si>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</si>
  <si>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</si>
  <si>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</si>
  <si>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</si>
  <si>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</si>
  <si>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</si>
  <si>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</si>
  <si>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</si>
  <si>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</si>
  <si>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</si>
  <si>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</si>
  <si>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</si>
  <si>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</si>
  <si>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</si>
  <si>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</si>
  <si>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</si>
  <si>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</si>
  <si>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</si>
  <si>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</si>
  <si>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</si>
  <si>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</si>
  <si>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</si>
  <si>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</si>
  <si>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</si>
  <si>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</si>
  <si>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</si>
  <si>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</si>
  <si>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</si>
  <si>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</si>
  <si>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</si>
  <si>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</si>
  <si>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</si>
  <si>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</si>
  <si>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</si>
  <si>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</si>
  <si>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</si>
  <si>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</si>
  <si>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</si>
  <si>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</si>
  <si>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</si>
  <si>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</si>
  <si>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</si>
  <si>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</si>
  <si>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</si>
  <si>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</si>
  <si>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</si>
  <si>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</si>
  <si>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</si>
  <si>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</si>
  <si>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</si>
  <si>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</si>
  <si>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</si>
  <si>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</si>
  <si>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</si>
  <si>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</si>
  <si>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</si>
  <si>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</si>
  <si>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</si>
  <si>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</si>
  <si>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</si>
  <si>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</si>
  <si>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</si>
  <si>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</si>
  <si>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</si>
  <si>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</si>
  <si>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</si>
  <si>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</si>
  <si>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</si>
  <si>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</si>
  <si>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</si>
  <si>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</si>
  <si>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</si>
  <si>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</si>
  <si>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</si>
  <si>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</si>
  <si>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</si>
  <si>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</si>
  <si>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</si>
  <si>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</si>
  <si>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</si>
  <si>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</si>
  <si>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</si>
  <si>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</si>
  <si>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</si>
  <si>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</si>
  <si>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</si>
  <si>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</si>
  <si>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</si>
  <si>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</si>
  <si>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</si>
  <si>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</si>
  <si>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</si>
  <si>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</si>
  <si>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</si>
  <si>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</si>
  <si>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</si>
  <si>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</si>
  <si>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</si>
  <si>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</si>
  <si>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</si>
  <si>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</si>
  <si>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</si>
  <si>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</si>
  <si>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</si>
  <si>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</si>
  <si>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</si>
  <si>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</si>
  <si>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</si>
  <si>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</si>
  <si>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</si>
  <si>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</si>
  <si>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</si>
  <si>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</si>
  <si>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</si>
  <si>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</si>
  <si>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</si>
  <si>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</si>
  <si>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</si>
  <si>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</si>
  <si>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</si>
  <si>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</si>
  <si>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</si>
  <si>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</si>
  <si>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</si>
  <si>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</si>
  <si>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</si>
  <si>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</si>
  <si>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</si>
  <si>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</si>
  <si>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</si>
  <si>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</si>
  <si>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</si>
  <si>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</si>
  <si>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</si>
  <si>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</si>
  <si>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</si>
  <si>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</si>
  <si>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</si>
  <si>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</si>
  <si>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</si>
  <si>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</si>
  <si>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</si>
  <si>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</si>
  <si>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</si>
  <si>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</si>
  <si>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</si>
  <si>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</si>
  <si>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</si>
  <si>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</si>
  <si>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</si>
  <si>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</si>
  <si>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</si>
  <si>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</si>
  <si>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</si>
  <si>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</si>
  <si>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</si>
  <si>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</si>
  <si>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</si>
  <si>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</si>
  <si>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</si>
  <si>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</si>
  <si>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</si>
  <si>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</si>
  <si>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</si>
  <si>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</si>
  <si>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</si>
  <si>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</si>
  <si>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</si>
  <si>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</si>
  <si>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</si>
  <si>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</si>
  <si>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</si>
  <si>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</si>
  <si>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</si>
  <si>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</si>
  <si>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</si>
  <si>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</si>
  <si>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</si>
  <si>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</si>
  <si>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</si>
  <si>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</si>
  <si>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</si>
  <si>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</si>
  <si>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</si>
  <si>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</si>
  <si>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</si>
  <si>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</si>
  <si>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</si>
  <si>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</si>
  <si>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</si>
  <si>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</si>
  <si>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</si>
  <si>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</si>
  <si>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</si>
  <si>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</si>
  <si>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</si>
  <si>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</si>
  <si>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</si>
  <si>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</si>
  <si>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</si>
  <si>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</si>
  <si>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</si>
  <si>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</si>
  <si>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</si>
  <si>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</si>
  <si>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</si>
  <si>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</si>
  <si>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</si>
  <si>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</si>
  <si>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</si>
  <si>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</si>
  <si>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</si>
  <si>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</si>
  <si>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</si>
  <si>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</si>
  <si>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</si>
  <si>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</si>
  <si>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</si>
  <si>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</si>
  <si>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</si>
  <si>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</si>
  <si>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</si>
  <si>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</si>
  <si>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</si>
  <si>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</si>
  <si>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</si>
  <si>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</si>
  <si>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</si>
  <si>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</si>
  <si>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</si>
  <si>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</si>
  <si>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</si>
  <si>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</si>
  <si>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</si>
  <si>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</si>
  <si>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</si>
  <si>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</si>
  <si>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</si>
  <si>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</si>
  <si>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</si>
  <si>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</si>
  <si>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</si>
  <si>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</si>
  <si>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</si>
  <si>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</si>
  <si>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</si>
  <si>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</si>
  <si>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</si>
  <si>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</si>
  <si>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</si>
  <si>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</si>
  <si>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</si>
  <si>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</si>
  <si>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</si>
  <si>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</si>
  <si>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</si>
  <si>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</si>
  <si>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</si>
  <si>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</si>
  <si>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</si>
  <si>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</si>
  <si>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</si>
  <si>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</si>
  <si>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</si>
  <si>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</si>
  <si>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</si>
  <si>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</si>
  <si>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</si>
  <si>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</si>
  <si>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</si>
  <si>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</si>
  <si>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</si>
  <si>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</si>
  <si>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</si>
  <si>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</si>
  <si>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</si>
  <si>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</si>
  <si>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</si>
  <si>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</si>
  <si>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</si>
  <si>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</si>
  <si>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</si>
  <si>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</si>
  <si>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</si>
  <si>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</si>
  <si>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</si>
  <si>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</si>
  <si>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</si>
  <si>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</si>
  <si>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</si>
  <si>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</si>
  <si>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</si>
  <si>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</si>
  <si>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</si>
  <si>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</si>
  <si>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</si>
  <si>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</si>
  <si>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</si>
  <si>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</si>
  <si>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</si>
  <si>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</si>
  <si>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</si>
  <si>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</si>
  <si>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</si>
  <si>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</si>
  <si>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</si>
  <si>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</si>
  <si>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</si>
  <si>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</si>
  <si>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</si>
  <si>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</si>
  <si>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</si>
  <si>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</si>
  <si>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</si>
  <si>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</si>
  <si>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</si>
  <si>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</si>
  <si>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</si>
  <si>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</si>
  <si>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</si>
  <si>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</si>
  <si>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</si>
  <si>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</si>
  <si>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</si>
  <si>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</si>
  <si>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</si>
  <si>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</si>
  <si>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</si>
  <si>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</si>
  <si>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</si>
  <si>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</si>
  <si>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</si>
  <si>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</si>
  <si>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</si>
  <si>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</si>
  <si>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</si>
  <si>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</si>
  <si>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</si>
  <si>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</si>
  <si>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</si>
  <si>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</si>
  <si>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</si>
  <si>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</si>
  <si>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</si>
  <si>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</si>
  <si>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</si>
  <si>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</si>
  <si>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</si>
  <si>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</si>
  <si>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</si>
  <si>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</si>
  <si>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</si>
  <si>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</si>
  <si>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</si>
  <si>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</si>
  <si>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</si>
  <si>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</si>
  <si>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</si>
  <si>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</si>
  <si>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</si>
  <si>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</si>
  <si>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</si>
  <si>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</si>
  <si>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</si>
  <si>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</si>
  <si>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</si>
  <si>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</si>
  <si>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</si>
  <si>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</si>
  <si>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</si>
  <si>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</si>
  <si>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</si>
  <si>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</si>
  <si>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</si>
  <si>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</si>
  <si>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</si>
  <si>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</si>
  <si>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</si>
  <si>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</si>
  <si>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</si>
  <si>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</si>
  <si>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</si>
  <si>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</si>
  <si>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</si>
  <si>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</si>
  <si>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</si>
  <si>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</si>
  <si>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</si>
  <si>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</si>
  <si>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</si>
  <si>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</si>
  <si>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</si>
  <si>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</si>
  <si>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</si>
  <si>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</si>
  <si>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</si>
  <si>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</si>
  <si>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</si>
  <si>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</si>
  <si>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</si>
  <si>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</si>
  <si>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</si>
  <si>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</si>
  <si>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</si>
  <si>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</si>
  <si>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</si>
  <si>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</si>
  <si>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</si>
  <si>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</si>
  <si>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</si>
  <si>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</si>
  <si>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</si>
  <si>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</si>
  <si>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</si>
  <si>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</si>
  <si>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</si>
  <si>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</si>
  <si>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</si>
  <si>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</si>
  <si>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</si>
  <si>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</si>
  <si>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</si>
  <si>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</si>
  <si>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</si>
  <si>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</si>
  <si>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</si>
  <si>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</si>
  <si>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</si>
  <si>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</si>
  <si>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</si>
  <si>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</si>
  <si>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</si>
  <si>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</si>
  <si>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</si>
  <si>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</si>
  <si>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</si>
  <si>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</si>
  <si>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</si>
  <si>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</si>
  <si>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</si>
  <si>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</si>
  <si>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</si>
  <si>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</si>
  <si>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</si>
  <si>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</si>
  <si>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</si>
  <si>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</si>
  <si>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</si>
  <si>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</si>
  <si>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</si>
  <si>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</si>
  <si>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</si>
  <si>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</si>
  <si>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</si>
  <si>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</si>
  <si>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</si>
  <si>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</si>
  <si>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</si>
  <si>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</si>
  <si>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</si>
  <si>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</si>
  <si>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</si>
  <si>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</si>
  <si>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</si>
  <si>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</si>
  <si>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</si>
  <si>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</si>
  <si>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</si>
  <si>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</si>
  <si>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</si>
  <si>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</si>
  <si>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</si>
  <si>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</si>
  <si>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</si>
  <si>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</si>
  <si>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</si>
  <si>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</si>
  <si>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</si>
  <si>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</si>
  <si>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</si>
  <si>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</si>
  <si>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</si>
  <si>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</si>
  <si>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</si>
  <si>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</si>
  <si>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</si>
  <si>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</si>
  <si>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</si>
  <si>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</si>
  <si>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</si>
  <si>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</si>
  <si>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</si>
  <si>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</si>
  <si>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</si>
  <si>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</si>
  <si>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</si>
  <si>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</si>
  <si>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</si>
  <si>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</si>
  <si>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</si>
  <si>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</si>
  <si>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</si>
  <si>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</si>
  <si>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</si>
  <si>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</si>
  <si>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</si>
  <si>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</si>
  <si>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</si>
  <si>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</si>
  <si>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</si>
  <si>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</si>
  <si>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</si>
  <si>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</si>
  <si>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</si>
  <si>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</si>
  <si>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</si>
  <si>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</si>
  <si>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</si>
  <si>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</si>
  <si>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</si>
  <si>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</si>
  <si>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</si>
  <si>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</si>
  <si>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</si>
  <si>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</si>
  <si>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</si>
  <si>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</si>
  <si>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</si>
  <si>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</si>
  <si>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</si>
  <si>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</si>
  <si>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</si>
  <si>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</si>
  <si>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</si>
  <si>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</si>
  <si>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</si>
  <si>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</si>
  <si>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</si>
  <si>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</si>
  <si>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</si>
  <si>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</si>
  <si>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</si>
  <si>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</si>
  <si>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</si>
  <si>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</si>
  <si>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</si>
  <si>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</si>
  <si>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</si>
  <si>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</si>
  <si>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</si>
  <si>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</si>
  <si>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</si>
  <si>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</si>
  <si>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</si>
  <si>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</si>
  <si>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</si>
  <si>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</si>
  <si>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</si>
  <si>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</si>
  <si>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</si>
  <si>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</si>
  <si>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</si>
  <si>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</si>
  <si>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</si>
  <si>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</si>
  <si>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</si>
  <si>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</si>
  <si>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</si>
  <si>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</si>
  <si>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</si>
  <si>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</si>
  <si>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</si>
  <si>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</si>
  <si>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</si>
  <si>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</si>
  <si>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</si>
  <si>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</si>
  <si>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</si>
  <si>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</si>
  <si>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</si>
  <si>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</si>
  <si>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</si>
  <si>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</si>
  <si>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</si>
  <si>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</si>
  <si>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</si>
  <si>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</si>
  <si>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</si>
  <si>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</si>
  <si>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</si>
  <si>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</si>
  <si>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</si>
  <si>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</si>
  <si>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</si>
  <si>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</si>
  <si>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</si>
  <si>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</si>
  <si>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</si>
  <si>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</si>
  <si>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</si>
  <si>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</si>
  <si>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</si>
  <si>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</si>
  <si>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</si>
  <si>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</si>
  <si>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</si>
  <si>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</si>
  <si>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</si>
  <si>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</si>
  <si>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</si>
  <si>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</si>
  <si>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</si>
  <si>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</si>
  <si>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</si>
  <si>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</si>
  <si>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</si>
  <si>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</si>
  <si>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</si>
  <si>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</si>
  <si>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</si>
  <si>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</si>
  <si>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</si>
  <si>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</si>
  <si>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</si>
  <si>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</si>
  <si>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</si>
  <si>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</si>
  <si>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</si>
  <si>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</si>
  <si>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</si>
  <si>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</si>
  <si>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</si>
  <si>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</si>
  <si>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</si>
  <si>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</si>
  <si>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</si>
  <si>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</si>
  <si>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</si>
  <si>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</si>
  <si>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</si>
  <si>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</si>
  <si>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</si>
  <si>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</si>
  <si>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</si>
  <si>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</si>
  <si>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</si>
  <si>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</si>
  <si>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</si>
  <si>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</si>
  <si>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</si>
  <si>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</si>
  <si>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</si>
  <si>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</si>
  <si>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</si>
  <si>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</si>
  <si>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</si>
  <si>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</si>
  <si>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</si>
  <si>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</si>
  <si>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</si>
  <si>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</si>
  <si>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</si>
  <si>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</si>
  <si>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</si>
  <si>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</si>
  <si>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</si>
  <si>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</si>
  <si>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</si>
  <si>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</si>
  <si>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</si>
  <si>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</si>
  <si>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</si>
  <si>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</si>
  <si>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</si>
  <si>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</si>
  <si>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</si>
  <si>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</si>
  <si>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</si>
  <si>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</si>
  <si>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</si>
  <si>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</si>
  <si>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</si>
  <si>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</si>
  <si>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</si>
  <si>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</si>
  <si>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</si>
  <si>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</si>
  <si>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</si>
  <si>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</si>
  <si>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</si>
  <si>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</si>
  <si>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</si>
  <si>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</si>
  <si>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</si>
  <si>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</si>
  <si>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</si>
  <si>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</si>
  <si>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</si>
  <si>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</si>
  <si>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</si>
  <si>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</si>
  <si>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</si>
  <si>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</si>
  <si>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</si>
  <si>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</si>
  <si>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</si>
  <si>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</si>
  <si>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</si>
  <si>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</si>
  <si>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</si>
  <si>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</si>
  <si>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</si>
  <si>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</si>
  <si>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</si>
  <si>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</si>
  <si>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</si>
  <si>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</si>
  <si>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</si>
  <si>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</si>
  <si>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</si>
  <si>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</si>
  <si>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</si>
  <si>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</si>
  <si>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</si>
  <si>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</si>
  <si>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</si>
  <si>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</si>
  <si>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</si>
  <si>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</si>
  <si>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</si>
  <si>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</si>
  <si>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</si>
  <si>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</si>
  <si>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</si>
  <si>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</si>
  <si>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</si>
  <si>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</si>
  <si>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</si>
  <si>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</si>
  <si>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</si>
  <si>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</si>
  <si>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</si>
  <si>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</si>
  <si>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</si>
  <si>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</si>
  <si>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</si>
  <si>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</si>
  <si>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</si>
  <si>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</si>
  <si>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</si>
  <si>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</si>
  <si>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</si>
  <si>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</si>
  <si>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</si>
  <si>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</si>
  <si>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</si>
  <si>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</si>
  <si>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</si>
  <si>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</si>
  <si>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</si>
  <si>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</si>
  <si>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</si>
  <si>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</si>
  <si>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</si>
  <si>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</si>
  <si>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</si>
  <si>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</si>
  <si>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</si>
  <si>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</si>
  <si>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</si>
  <si>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</si>
  <si>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</si>
  <si>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</si>
  <si>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</si>
  <si>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</si>
  <si>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</si>
  <si>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</si>
  <si>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</si>
  <si>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</si>
  <si>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</si>
  <si>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</si>
  <si>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</si>
  <si>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</si>
  <si>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</si>
  <si>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</si>
  <si>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</si>
  <si>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</si>
  <si>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</si>
  <si>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</si>
  <si>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</si>
  <si>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</si>
  <si>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</si>
  <si>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</si>
  <si>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</si>
  <si>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</si>
  <si>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</si>
  <si>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</si>
  <si>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</si>
  <si>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</si>
  <si>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</si>
  <si>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</si>
  <si>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</si>
  <si>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</si>
  <si>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</si>
  <si>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</si>
  <si>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</si>
  <si>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</si>
  <si>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</si>
  <si>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</si>
  <si>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</si>
  <si>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</si>
  <si>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</si>
  <si>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</si>
  <si>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</si>
  <si>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</si>
  <si>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</si>
  <si>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</si>
  <si>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</si>
  <si>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</si>
  <si>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</si>
  <si>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</si>
  <si>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</si>
  <si>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</si>
  <si>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</si>
  <si>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</si>
  <si>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</si>
  <si>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</si>
  <si>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</si>
  <si>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</si>
  <si>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</si>
  <si>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</si>
  <si>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</si>
  <si>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</si>
  <si>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</si>
  <si>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</si>
  <si>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</si>
  <si>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</si>
  <si>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</si>
  <si>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</si>
  <si>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</si>
  <si>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</si>
  <si>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</si>
  <si>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</si>
  <si>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</si>
  <si>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</si>
  <si>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</si>
  <si>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</si>
  <si>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</si>
  <si>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</si>
  <si>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</si>
  <si>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</si>
  <si>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</si>
  <si>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</si>
  <si>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</si>
  <si>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</si>
  <si>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</si>
  <si>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</si>
  <si>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</si>
  <si>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</si>
  <si>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</si>
  <si>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</si>
  <si>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</si>
  <si>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</si>
  <si>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</si>
  <si>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</si>
  <si>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</si>
  <si>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</si>
  <si>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</si>
  <si>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</si>
  <si>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</si>
  <si>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</si>
  <si>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</si>
  <si>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</si>
  <si>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</si>
  <si>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</si>
  <si>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</si>
  <si>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</si>
  <si>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</si>
  <si>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</si>
  <si>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</si>
  <si>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</si>
  <si>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</si>
  <si>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</si>
  <si>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</si>
  <si>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</si>
  <si>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</si>
  <si>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</si>
  <si>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</si>
  <si>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</si>
  <si>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</si>
  <si>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</si>
  <si>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</si>
  <si>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</si>
  <si>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</si>
  <si>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</si>
  <si>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</si>
  <si>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</si>
  <si>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</si>
  <si>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</si>
  <si>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</si>
  <si>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</si>
  <si>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</si>
  <si>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</si>
  <si>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</si>
  <si>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</si>
  <si>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</si>
  <si>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</si>
  <si>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</si>
  <si>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</si>
  <si>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</si>
  <si>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</si>
  <si>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</si>
  <si>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</si>
  <si>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</si>
  <si>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</si>
  <si>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</si>
  <si>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</si>
  <si>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</si>
  <si>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</si>
  <si>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</si>
  <si>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</si>
  <si>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</si>
  <si>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</si>
  <si>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</si>
  <si>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</si>
  <si>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</si>
  <si>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</si>
  <si>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</si>
  <si>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</si>
  <si>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</si>
  <si>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</si>
  <si>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</si>
  <si>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</si>
  <si>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</si>
  <si>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</si>
  <si>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</si>
  <si>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</si>
  <si>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</si>
  <si>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</si>
  <si>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</si>
  <si>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</si>
  <si>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</si>
  <si>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</si>
  <si>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</si>
  <si>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</si>
  <si>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</si>
  <si>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</si>
  <si>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</si>
  <si>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</si>
  <si>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</si>
  <si>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</si>
  <si>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</si>
  <si>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</si>
  <si>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</si>
  <si>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</si>
  <si>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</si>
  <si>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</si>
  <si>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</si>
  <si>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</si>
  <si>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</si>
  <si>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</si>
  <si>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</si>
  <si>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</si>
  <si>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</si>
  <si>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</si>
  <si>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</si>
  <si>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</si>
  <si>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</si>
  <si>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</si>
  <si>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</si>
  <si>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</si>
  <si>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</si>
  <si>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</si>
  <si>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</si>
  <si>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</si>
  <si>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</si>
  <si>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</si>
  <si>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</si>
  <si>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</si>
  <si>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</si>
  <si>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</si>
  <si>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</si>
  <si>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</si>
  <si>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</si>
  <si>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</si>
  <si>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</si>
  <si>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</si>
  <si>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</si>
  <si>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</si>
  <si>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</si>
  <si>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</si>
  <si>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</si>
  <si>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</si>
  <si>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</si>
  <si>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</si>
  <si>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</si>
  <si>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</si>
  <si>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</si>
  <si>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</si>
  <si>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</si>
  <si>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</si>
  <si>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</si>
  <si>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</si>
  <si>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</si>
  <si>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</si>
  <si>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</si>
  <si>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</si>
  <si>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</si>
  <si>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</si>
  <si>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</si>
  <si>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</si>
  <si>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</si>
  <si>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</si>
  <si>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</si>
  <si>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</si>
  <si>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</si>
  <si>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</si>
  <si>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</si>
  <si>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</si>
  <si>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</si>
  <si>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</si>
  <si>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</si>
  <si>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</si>
  <si>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</si>
  <si>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</si>
  <si>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</si>
  <si>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</si>
  <si>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</si>
  <si>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</si>
  <si>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</si>
  <si>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</si>
  <si>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</si>
  <si>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</si>
  <si>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</si>
  <si>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</si>
  <si>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</si>
  <si>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</si>
  <si>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</si>
  <si>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</si>
  <si>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</si>
  <si>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</si>
  <si>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</si>
  <si>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</si>
  <si>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</si>
  <si>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</si>
  <si>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</si>
  <si>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</si>
  <si>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</si>
  <si>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</si>
  <si>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</si>
  <si>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</si>
  <si>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</si>
  <si>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</si>
  <si>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</si>
  <si>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</si>
  <si>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</si>
  <si>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</si>
  <si>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</si>
  <si>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</si>
  <si>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</si>
  <si>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</si>
  <si>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</si>
  <si>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</si>
  <si>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</si>
  <si>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</si>
  <si>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</si>
  <si>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</si>
  <si>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</si>
  <si>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</si>
  <si>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</si>
  <si>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</si>
  <si>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</si>
  <si>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</si>
  <si>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</si>
  <si>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</si>
  <si>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</si>
  <si>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</si>
  <si>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</si>
  <si>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</si>
  <si>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</si>
  <si>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</si>
  <si>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</si>
  <si>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</si>
  <si>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</si>
  <si>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</si>
  <si>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</si>
  <si>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</si>
  <si>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</si>
  <si>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</si>
  <si>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</si>
  <si>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</si>
  <si>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</si>
  <si>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</si>
  <si>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</si>
  <si>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</si>
  <si>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</si>
  <si>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</si>
  <si>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</si>
  <si>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</si>
  <si>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</si>
  <si>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</si>
  <si>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</si>
  <si>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</si>
  <si>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</si>
  <si>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</si>
  <si>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</si>
  <si>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</si>
  <si>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</si>
  <si>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</si>
  <si>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</si>
  <si>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</si>
  <si>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</si>
  <si>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</si>
  <si>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</si>
  <si>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</si>
  <si>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</si>
  <si>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</si>
  <si>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</si>
  <si>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</si>
  <si>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</si>
  <si>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</si>
  <si>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</si>
  <si>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</si>
  <si>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</si>
  <si>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</si>
  <si>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</si>
  <si>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</si>
  <si>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</si>
  <si>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</si>
  <si>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</si>
  <si>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</si>
  <si>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</si>
  <si>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</si>
  <si>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</si>
  <si>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</si>
  <si>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</si>
  <si>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</si>
  <si>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</si>
  <si>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</si>
  <si>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</si>
  <si>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</si>
  <si>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</si>
  <si>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</si>
  <si>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</si>
  <si>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</si>
  <si>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</si>
  <si>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</si>
  <si>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</si>
  <si>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</si>
  <si>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</si>
  <si>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</si>
  <si>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</si>
  <si>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</si>
  <si>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</si>
  <si>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</si>
  <si>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</si>
  <si>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</si>
  <si>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</si>
  <si>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</si>
  <si>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</si>
  <si>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</si>
  <si>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</si>
  <si>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</si>
  <si>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</si>
  <si>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</si>
  <si>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</si>
  <si>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</si>
  <si>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</si>
  <si>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</si>
  <si>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</si>
  <si>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</si>
  <si>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</si>
  <si>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</si>
  <si>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</si>
  <si>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</si>
  <si>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</si>
  <si>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</si>
  <si>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</si>
  <si>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</si>
  <si>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</si>
  <si>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</si>
  <si>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</si>
  <si>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</si>
  <si>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</si>
  <si>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</si>
  <si>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</si>
  <si>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</si>
  <si>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</si>
  <si>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</si>
  <si>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</si>
  <si>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</si>
  <si>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</si>
  <si>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</si>
  <si>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</si>
  <si>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</si>
  <si>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</si>
  <si>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</si>
  <si>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</si>
  <si>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</si>
  <si>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</si>
  <si>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</si>
  <si>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</si>
  <si>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</si>
  <si>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</si>
  <si>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</si>
  <si>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</si>
  <si>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</si>
  <si>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</si>
  <si>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</si>
  <si>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</si>
  <si>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</si>
  <si>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</si>
  <si>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</si>
  <si>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</si>
  <si>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</si>
  <si>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</si>
  <si>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</si>
  <si>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</si>
  <si>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</si>
  <si>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</si>
  <si>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</si>
  <si>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</si>
  <si>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</si>
  <si>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</si>
  <si>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</si>
  <si>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</si>
  <si>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</si>
  <si>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</si>
  <si>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</si>
  <si>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</si>
  <si>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</si>
  <si>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</si>
  <si>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</si>
  <si>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</si>
  <si>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</si>
  <si>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</si>
  <si>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</si>
  <si>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</si>
  <si>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</si>
  <si>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</si>
  <si>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</si>
  <si>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</si>
  <si>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</si>
  <si>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</si>
  <si>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</si>
  <si>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</si>
  <si>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</si>
  <si>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</si>
  <si>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</si>
  <si>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</si>
  <si>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</si>
  <si>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</si>
  <si>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</si>
  <si>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</si>
  <si>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</si>
  <si>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</si>
  <si>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</si>
  <si>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</si>
  <si>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</si>
  <si>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</si>
  <si>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</si>
  <si>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</si>
  <si>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</si>
  <si>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</si>
  <si>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</si>
  <si>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</si>
  <si>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</si>
  <si>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</si>
  <si>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</si>
  <si>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</si>
  <si>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</si>
  <si>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</si>
  <si>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</si>
  <si>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</si>
  <si>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</si>
  <si>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</si>
  <si>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</si>
  <si>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</si>
  <si>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</si>
  <si>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</si>
  <si>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</si>
  <si>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</si>
  <si>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</si>
  <si>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</si>
  <si>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</si>
  <si>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</si>
  <si>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</si>
  <si>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</si>
  <si>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</si>
  <si>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</si>
  <si>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</si>
  <si>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</si>
  <si>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</si>
  <si>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</si>
  <si>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</si>
  <si>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</si>
  <si>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</si>
  <si>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</si>
  <si>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</si>
  <si>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</si>
  <si>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</si>
  <si>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</si>
  <si>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</si>
  <si>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</si>
  <si>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</si>
  <si>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</si>
  <si>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</si>
  <si>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</si>
  <si>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</si>
  <si>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</si>
  <si>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</si>
  <si>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</si>
  <si>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</si>
  <si>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</si>
  <si>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</si>
  <si>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</si>
  <si>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</si>
  <si>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</si>
  <si>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</si>
  <si>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</si>
  <si>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</si>
  <si>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</si>
  <si>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</si>
  <si>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</si>
  <si>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</si>
  <si>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</si>
  <si>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</si>
  <si>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</si>
  <si>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</si>
  <si>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</si>
  <si>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</si>
  <si>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</si>
  <si>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</si>
  <si>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</si>
  <si>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</si>
  <si>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</si>
  <si>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</si>
  <si>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</si>
  <si>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</si>
  <si>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</si>
  <si>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</si>
  <si>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</si>
  <si>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</si>
  <si>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</si>
  <si>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</si>
  <si>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</si>
  <si>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</si>
  <si>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</si>
  <si>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</si>
  <si>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</si>
  <si>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</si>
  <si>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</si>
  <si>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</si>
  <si>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</si>
  <si>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</si>
  <si>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</si>
  <si>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</si>
  <si>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</si>
  <si>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</si>
  <si>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</si>
  <si>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</si>
  <si>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</si>
  <si>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</si>
  <si>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</si>
  <si>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</si>
  <si>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</si>
  <si>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</si>
  <si>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</si>
  <si>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</si>
  <si>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</si>
  <si>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</si>
  <si>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</si>
  <si>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</si>
  <si>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</si>
  <si>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</si>
  <si>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</si>
  <si>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</si>
  <si>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</si>
  <si>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</si>
  <si>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</si>
  <si>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</si>
  <si>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</si>
  <si>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</si>
  <si>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</si>
  <si>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</si>
  <si>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</si>
  <si>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</si>
  <si>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</si>
  <si>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</si>
  <si>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</si>
  <si>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</si>
  <si>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</si>
  <si>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</si>
  <si>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</si>
  <si>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</si>
  <si>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</si>
  <si>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</si>
  <si>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</si>
  <si>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</si>
  <si>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</si>
  <si>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</si>
  <si>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</si>
  <si>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</si>
  <si>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</si>
  <si>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</si>
  <si>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</si>
  <si>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</si>
  <si>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</si>
  <si>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</si>
  <si>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</si>
  <si>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</si>
  <si>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</si>
  <si>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</si>
  <si>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</si>
  <si>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</si>
  <si>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</si>
  <si>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</si>
  <si>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</si>
  <si>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</si>
  <si>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</si>
  <si>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</si>
  <si>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</si>
  <si>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</si>
  <si>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</si>
  <si>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</si>
  <si>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</si>
  <si>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</si>
  <si>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</si>
  <si>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</si>
  <si>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</si>
  <si>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</si>
  <si>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</si>
  <si>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</si>
  <si>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</si>
  <si>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</si>
  <si>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</si>
  <si>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</si>
  <si>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</si>
  <si>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</si>
  <si>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</si>
  <si>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</si>
  <si>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</si>
  <si>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</si>
  <si>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</si>
  <si>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</si>
  <si>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</si>
  <si>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</si>
  <si>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</si>
  <si>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</si>
  <si>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</si>
  <si>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</si>
  <si>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</si>
  <si>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</si>
  <si>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</si>
  <si>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</si>
  <si>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</si>
  <si>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</si>
  <si>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</si>
  <si>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</si>
  <si>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</si>
  <si>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</si>
  <si>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</si>
  <si>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</si>
  <si>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</si>
  <si>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</si>
  <si>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</si>
  <si>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</si>
  <si>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</si>
  <si>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</si>
  <si>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</si>
  <si>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</si>
  <si>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</si>
  <si>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</si>
  <si>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</si>
  <si>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</si>
  <si>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</si>
  <si>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</si>
  <si>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</si>
  <si>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</si>
  <si>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</si>
  <si>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</si>
  <si>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</si>
  <si>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</si>
  <si>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</si>
  <si>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</si>
  <si>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</si>
  <si>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</si>
  <si>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</si>
  <si>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</si>
  <si>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</si>
  <si>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</si>
  <si>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</si>
  <si>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</si>
  <si>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</si>
  <si>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</si>
  <si>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</si>
  <si>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</si>
  <si>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</si>
  <si>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</si>
  <si>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</si>
  <si>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</si>
  <si>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</si>
  <si>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</si>
  <si>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</si>
  <si>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</si>
  <si>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</si>
  <si>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</si>
  <si>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</si>
  <si>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</si>
  <si>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</si>
  <si>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</si>
  <si>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</si>
  <si>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</si>
  <si>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</si>
  <si>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</si>
  <si>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</si>
  <si>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</si>
  <si>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</si>
  <si>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</si>
  <si>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</si>
  <si>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</si>
  <si>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</si>
  <si>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</si>
  <si>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</si>
  <si>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</si>
  <si>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</si>
  <si>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</si>
  <si>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</si>
  <si>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</si>
  <si>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</si>
  <si>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</si>
  <si>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</si>
  <si>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</si>
  <si>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</si>
  <si>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</si>
  <si>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</si>
  <si>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</si>
  <si>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</si>
  <si>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</si>
  <si>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</si>
  <si>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</si>
  <si>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</si>
  <si>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</si>
  <si>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</si>
  <si>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</si>
  <si>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</si>
  <si>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</si>
  <si>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</si>
  <si>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</si>
  <si>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</si>
  <si>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</si>
  <si>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</si>
  <si>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</si>
  <si>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</si>
  <si>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</si>
  <si>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</si>
  <si>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</si>
  <si>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</si>
  <si>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</si>
  <si>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</si>
  <si>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</si>
  <si>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</si>
  <si>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</si>
  <si>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</si>
  <si>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</si>
  <si>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</si>
  <si>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</si>
  <si>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</si>
  <si>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</si>
  <si>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</si>
  <si>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</si>
  <si>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</si>
  <si>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</si>
  <si>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</si>
  <si>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</si>
  <si>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</si>
  <si>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</si>
  <si>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</si>
  <si>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</si>
  <si>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</si>
  <si>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</si>
  <si>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</si>
  <si>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</si>
  <si>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</si>
  <si>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</si>
  <si>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</si>
  <si>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</si>
  <si>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</si>
  <si>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</si>
  <si>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</si>
  <si>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</si>
  <si>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</si>
  <si>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</si>
  <si>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</si>
  <si>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</si>
  <si>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</si>
  <si>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</si>
  <si>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</si>
  <si>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</si>
  <si>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</si>
  <si>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</si>
  <si>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</si>
  <si>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</si>
  <si>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</si>
  <si>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</si>
  <si>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</si>
  <si>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</si>
  <si>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</si>
  <si>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</si>
  <si>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</si>
  <si>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</si>
  <si>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</si>
  <si>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</si>
  <si>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</si>
  <si>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</si>
  <si>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</si>
  <si>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</si>
  <si>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</si>
  <si>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</si>
  <si>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</si>
  <si>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</si>
  <si>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</si>
  <si>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</si>
  <si>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</si>
  <si>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</si>
  <si>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</si>
  <si>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</si>
  <si>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</si>
  <si>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</si>
  <si>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</si>
  <si>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</si>
  <si>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</si>
  <si>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</si>
  <si>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</si>
  <si>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</si>
  <si>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</si>
  <si>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</si>
  <si>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</si>
  <si>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</si>
  <si>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</si>
  <si>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</si>
  <si>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</si>
  <si>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</si>
  <si>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</si>
  <si>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</si>
  <si>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</si>
  <si>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</si>
  <si>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</si>
  <si>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</si>
  <si>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</si>
  <si>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</si>
  <si>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</si>
  <si>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</si>
  <si>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</si>
  <si>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</si>
  <si>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</si>
  <si>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</si>
  <si>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</si>
  <si>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</si>
  <si>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</si>
  <si>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</si>
  <si>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</si>
  <si>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</si>
  <si>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</si>
  <si>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</si>
  <si>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</si>
  <si>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</si>
  <si>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</si>
  <si>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</si>
  <si>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</si>
  <si>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</si>
  <si>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</si>
  <si>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</si>
  <si>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</si>
  <si>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</si>
  <si>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</si>
  <si>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</si>
  <si>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</si>
  <si>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</si>
  <si>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</si>
  <si>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</si>
  <si>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</si>
  <si>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</si>
  <si>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</si>
  <si>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</si>
  <si>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</si>
  <si>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</si>
  <si>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</si>
  <si>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</si>
  <si>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</si>
  <si>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</si>
  <si>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</si>
  <si>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</si>
  <si>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</si>
  <si>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</si>
  <si>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</si>
  <si>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</si>
  <si>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</si>
  <si>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</si>
  <si>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</si>
  <si>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</si>
  <si>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</si>
  <si>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</si>
  <si>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</si>
  <si>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</si>
  <si>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</si>
  <si>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</si>
  <si>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</si>
  <si>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</si>
  <si>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</si>
  <si>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</si>
  <si>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</si>
  <si>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</si>
  <si>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</si>
  <si>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</si>
  <si>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</si>
  <si>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</si>
  <si>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</si>
  <si>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</si>
  <si>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</si>
  <si>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</si>
  <si>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</si>
  <si>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</si>
  <si>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</si>
  <si>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</si>
  <si>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</si>
  <si>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</si>
  <si>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</si>
  <si>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</si>
  <si>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</si>
  <si>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</si>
  <si>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</si>
  <si>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</si>
  <si>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</si>
  <si>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</si>
  <si>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</si>
  <si>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</si>
  <si>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</si>
  <si>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</si>
  <si>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</si>
  <si>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</si>
  <si>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</si>
  <si>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</si>
  <si>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</si>
  <si>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</si>
  <si>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</si>
  <si>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</si>
  <si>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</si>
  <si>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</si>
  <si>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</si>
  <si>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</si>
  <si>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</si>
  <si>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</si>
  <si>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</si>
  <si>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</si>
  <si>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</si>
  <si>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</si>
  <si>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</si>
  <si>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</si>
  <si>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</si>
  <si>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</si>
  <si>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</si>
  <si>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</si>
  <si>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</si>
  <si>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</si>
  <si>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</si>
  <si>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</si>
  <si>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</si>
  <si>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</si>
  <si>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</si>
  <si>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</si>
  <si>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</si>
  <si>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</si>
  <si>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</si>
  <si>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</si>
  <si>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</si>
  <si>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</si>
  <si>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</si>
  <si>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</si>
  <si>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</si>
  <si>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</si>
  <si>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</si>
  <si>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</si>
  <si>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</si>
  <si>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</si>
  <si>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</si>
  <si>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</si>
  <si>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</si>
  <si>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</si>
  <si>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</si>
  <si>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</si>
  <si>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</si>
  <si>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</si>
  <si>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</si>
  <si>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</si>
  <si>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</si>
  <si>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</si>
  <si>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</si>
  <si>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</si>
  <si>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</si>
  <si>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</si>
  <si>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</si>
  <si>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</si>
  <si>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</si>
  <si>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</si>
  <si>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</si>
  <si>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</si>
  <si>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</si>
  <si>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</si>
  <si>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</si>
  <si>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</si>
  <si>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</si>
  <si>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</si>
  <si>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</si>
  <si>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</si>
  <si>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</si>
  <si>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</si>
  <si>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</si>
  <si>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</si>
  <si>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</si>
  <si>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</si>
  <si>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</si>
  <si>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</si>
  <si>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</si>
  <si>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</si>
  <si>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</si>
  <si>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</si>
  <si>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</si>
  <si>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</si>
  <si>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</si>
  <si>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</si>
  <si>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</si>
  <si>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</si>
  <si>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</si>
  <si>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</si>
  <si>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</si>
  <si>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</si>
  <si>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</si>
  <si>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</si>
  <si>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</si>
  <si>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</si>
  <si>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</si>
  <si>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</si>
  <si>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</si>
  <si>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</si>
  <si>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</si>
  <si>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</si>
  <si>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</si>
  <si>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</si>
  <si>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</si>
  <si>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</si>
  <si>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</si>
  <si>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</si>
  <si>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</si>
  <si>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</si>
  <si>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</si>
  <si>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</si>
  <si>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</si>
  <si>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</si>
  <si>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</si>
  <si>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</si>
  <si>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</si>
  <si>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</si>
  <si>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</si>
  <si>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</si>
  <si>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</si>
  <si>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</si>
  <si>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</si>
  <si>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</si>
  <si>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</si>
  <si>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</si>
  <si>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</si>
  <si>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</si>
  <si>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</si>
  <si>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</si>
  <si>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</si>
  <si>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</si>
  <si>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</si>
  <si>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</si>
  <si>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</si>
  <si>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</si>
  <si>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</si>
  <si>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</si>
  <si>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</si>
  <si>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</si>
  <si>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</si>
  <si>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</si>
  <si>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</si>
  <si>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</si>
  <si>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</si>
  <si>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</si>
  <si>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</si>
  <si>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</si>
  <si>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</si>
  <si>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</si>
  <si>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</si>
  <si>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</si>
  <si>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</si>
  <si>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</si>
  <si>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</si>
  <si>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</si>
  <si>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</si>
  <si>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</si>
  <si>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</si>
  <si>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</si>
  <si>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</si>
  <si>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</si>
  <si>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</si>
  <si>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</si>
  <si>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</si>
  <si>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</si>
  <si>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</si>
  <si>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</si>
  <si>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</si>
  <si>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</si>
  <si>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</si>
  <si>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</si>
  <si>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</si>
  <si>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</si>
  <si>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</si>
  <si>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</si>
  <si>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</si>
  <si>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</si>
  <si>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</si>
  <si>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</si>
  <si>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</si>
  <si>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</si>
  <si>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</si>
  <si>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</si>
  <si>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</si>
  <si>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</si>
  <si>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</si>
  <si>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</si>
  <si>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</si>
  <si>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</si>
  <si>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</si>
  <si>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</si>
  <si>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</si>
  <si>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</si>
  <si>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</si>
  <si>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</si>
  <si>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</si>
  <si>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</si>
  <si>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</si>
  <si>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</si>
  <si>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</si>
  <si>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</si>
  <si>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</si>
  <si>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</si>
  <si>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</si>
  <si>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</si>
  <si>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</si>
  <si>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</si>
  <si>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</si>
  <si>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</si>
  <si>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</si>
  <si>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</si>
  <si>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</si>
  <si>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</si>
  <si>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</si>
  <si>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</si>
  <si>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</si>
  <si>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</si>
  <si>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</si>
  <si>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</si>
  <si>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</si>
  <si>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</si>
  <si>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</si>
  <si>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</si>
  <si>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</si>
  <si>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</si>
  <si>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</si>
  <si>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</si>
  <si>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</si>
  <si>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</si>
  <si>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</si>
  <si>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</si>
  <si>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</si>
  <si>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</si>
  <si>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</si>
  <si>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</si>
  <si>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</si>
  <si>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</si>
  <si>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</si>
  <si>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</si>
  <si>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</si>
  <si>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</si>
  <si>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</si>
  <si>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</si>
  <si>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</si>
  <si>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</si>
  <si>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</si>
  <si>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</si>
  <si>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</si>
  <si>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</si>
  <si>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</si>
  <si>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</si>
  <si>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</si>
  <si>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</si>
  <si>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</si>
  <si>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</si>
  <si>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</si>
  <si>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</si>
  <si>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</si>
  <si>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</si>
  <si>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</si>
  <si>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</si>
  <si>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</si>
  <si>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</si>
  <si>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</si>
  <si>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</si>
  <si>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</si>
  <si>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</si>
  <si>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</si>
  <si>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</si>
  <si>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</si>
  <si>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</si>
  <si>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</si>
  <si>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</si>
  <si>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</si>
  <si>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</si>
  <si>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</si>
  <si>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</si>
  <si>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</si>
  <si>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</si>
  <si>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</si>
  <si>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</si>
  <si>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</si>
  <si>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</si>
  <si>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</si>
  <si>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</si>
  <si>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</si>
  <si>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</si>
  <si>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</si>
  <si>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</si>
  <si>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</si>
  <si>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</si>
  <si>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</si>
  <si>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</si>
  <si>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</si>
  <si>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</si>
  <si>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</si>
  <si>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</si>
  <si>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</si>
  <si>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</si>
  <si>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</si>
  <si>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</si>
  <si>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</si>
  <si>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</si>
  <si>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</si>
  <si>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</si>
  <si>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</si>
  <si>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</si>
  <si>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</si>
  <si>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</si>
  <si>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</si>
  <si>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</si>
  <si>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</si>
  <si>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</si>
  <si>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</si>
  <si>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</si>
  <si>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</si>
  <si>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</si>
  <si>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</si>
  <si>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</si>
  <si>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</si>
  <si>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</si>
  <si>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</si>
  <si>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</si>
  <si>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</si>
  <si>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</si>
  <si>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</si>
  <si>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</si>
  <si>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</si>
  <si>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</si>
  <si>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</si>
  <si>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</si>
  <si>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</si>
  <si>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</si>
  <si>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</si>
  <si>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</si>
  <si>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</si>
  <si>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</si>
  <si>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</si>
  <si>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</si>
  <si>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</si>
  <si>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</si>
  <si>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</si>
  <si>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</si>
  <si>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</si>
  <si>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</si>
  <si>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</si>
  <si>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</si>
  <si>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</si>
  <si>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</si>
  <si>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</si>
  <si>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</si>
  <si>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</si>
  <si>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</si>
  <si>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</si>
  <si>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</si>
  <si>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</si>
  <si>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</si>
  <si>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</si>
  <si>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</si>
  <si>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</si>
  <si>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</si>
  <si>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</si>
  <si>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</si>
  <si>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</si>
  <si>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</si>
  <si>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</si>
  <si>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</si>
  <si>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</si>
  <si>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</si>
  <si>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</si>
  <si>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</si>
  <si>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</si>
  <si>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</si>
  <si>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</si>
  <si>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</si>
  <si>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</si>
  <si>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</si>
  <si>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</si>
  <si>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</si>
  <si>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</si>
  <si>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</si>
  <si>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</si>
  <si>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</si>
  <si>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</si>
  <si>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</si>
  <si>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</si>
  <si>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</si>
  <si>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</si>
  <si>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</si>
  <si>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</si>
  <si>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</si>
  <si>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</si>
  <si>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</si>
  <si>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</si>
  <si>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</si>
  <si>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</si>
  <si>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</si>
  <si>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</si>
  <si>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</si>
  <si>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</si>
  <si>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</si>
  <si>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</si>
  <si>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</si>
  <si>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</si>
  <si>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</si>
  <si>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</si>
  <si>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</si>
  <si>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</si>
  <si>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</si>
  <si>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</si>
  <si>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</si>
  <si>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</si>
  <si>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</si>
  <si>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</si>
  <si>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</si>
  <si>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</si>
  <si>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</si>
  <si>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</si>
  <si>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</si>
  <si>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</si>
  <si>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</si>
  <si>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</si>
  <si>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</si>
  <si>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</si>
  <si>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</si>
  <si>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</si>
  <si>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</si>
  <si>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</si>
  <si>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</si>
  <si>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</si>
  <si>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</si>
  <si>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</si>
  <si>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</si>
  <si>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</si>
  <si>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</si>
  <si>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</si>
  <si>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</si>
  <si>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</si>
  <si>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</si>
  <si>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</si>
  <si>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</si>
  <si>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</si>
  <si>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</si>
  <si>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</si>
  <si>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</si>
  <si>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</si>
  <si>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</si>
  <si>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</si>
  <si>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</si>
  <si>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</si>
  <si>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</si>
  <si>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</si>
  <si>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</si>
  <si>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</si>
  <si>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</si>
  <si>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</si>
  <si>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</si>
  <si>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</si>
  <si>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</si>
  <si>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</si>
  <si>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</si>
  <si>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</si>
  <si>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</si>
  <si>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</si>
  <si>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</si>
  <si>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</si>
  <si>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</si>
  <si>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</si>
  <si>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</si>
  <si>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</si>
  <si>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</si>
  <si>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</si>
  <si>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</si>
  <si>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</si>
  <si>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</si>
  <si>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</si>
  <si>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</si>
  <si>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</si>
  <si>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</si>
  <si>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</si>
  <si>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</si>
  <si>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</si>
  <si>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</si>
  <si>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</si>
  <si>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</si>
  <si>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</si>
  <si>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</si>
  <si>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</si>
  <si>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</si>
  <si>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</si>
  <si>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</si>
  <si>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</si>
  <si>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</si>
  <si>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</si>
  <si>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</si>
  <si>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</si>
  <si>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</si>
  <si>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</si>
  <si>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</si>
  <si>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</si>
  <si>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</si>
  <si>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</si>
  <si>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</si>
  <si>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</si>
  <si>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</si>
  <si>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</si>
  <si>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</si>
  <si>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</si>
  <si>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</si>
  <si>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</si>
  <si>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</si>
  <si>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</si>
  <si>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</si>
  <si>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</si>
  <si>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</si>
  <si>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</si>
  <si>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</si>
  <si>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</si>
  <si>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</si>
  <si>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</si>
  <si>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</si>
  <si>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</si>
  <si>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</si>
  <si>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</si>
  <si>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</si>
  <si>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</si>
  <si>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</si>
  <si>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</si>
  <si>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</si>
  <si>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</si>
  <si>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</si>
  <si>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</si>
  <si>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</si>
  <si>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</si>
  <si>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</si>
  <si>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</si>
  <si>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</si>
  <si>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</si>
  <si>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</si>
  <si>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</si>
  <si>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</si>
  <si>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</si>
  <si>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</si>
  <si>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</si>
  <si>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</si>
  <si>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</si>
  <si>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</si>
  <si>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</si>
  <si>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</si>
  <si>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</si>
  <si>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</si>
  <si>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</si>
  <si>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</si>
  <si>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</si>
  <si>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</si>
  <si>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</si>
  <si>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</si>
  <si>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</si>
  <si>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</si>
  <si>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</si>
  <si>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</si>
  <si>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</si>
  <si>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</si>
  <si>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</si>
  <si>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</si>
  <si>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</si>
  <si>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</si>
  <si>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</si>
  <si>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</si>
  <si>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</si>
  <si>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</si>
  <si>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</si>
  <si>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</si>
  <si>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</si>
  <si>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</si>
  <si>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</si>
  <si>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</si>
  <si>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</si>
  <si>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</si>
  <si>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</si>
  <si>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</si>
  <si>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</si>
  <si>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</si>
  <si>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</si>
  <si>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</si>
  <si>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</si>
  <si>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</si>
  <si>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</si>
  <si>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</si>
  <si>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</si>
  <si>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</si>
  <si>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</si>
  <si>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</si>
  <si>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</si>
  <si>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</si>
  <si>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</si>
  <si>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</si>
  <si>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</si>
  <si>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</si>
  <si>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</si>
  <si>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</si>
  <si>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</si>
  <si>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</si>
  <si>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</si>
  <si>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</si>
  <si>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</si>
  <si>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</si>
  <si>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</si>
  <si>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</si>
  <si>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</si>
  <si>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</si>
  <si>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</si>
  <si>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</si>
  <si>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</si>
  <si>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</si>
  <si>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</si>
  <si>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</si>
  <si>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</si>
  <si>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</si>
  <si>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</si>
  <si>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</si>
  <si>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</si>
  <si>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</si>
  <si>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</si>
  <si>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</si>
  <si>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</si>
  <si>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</si>
  <si>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</si>
  <si>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</si>
  <si>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</si>
  <si>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</si>
  <si>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</si>
  <si>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</si>
  <si>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</si>
  <si>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</si>
  <si>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</si>
  <si>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</si>
  <si>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</si>
  <si>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</si>
  <si>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</si>
  <si>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</si>
  <si>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</si>
  <si>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</si>
  <si>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</si>
  <si>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</si>
  <si>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</si>
  <si>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</si>
  <si>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</si>
  <si>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</si>
  <si>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</si>
  <si>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</si>
  <si>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</si>
  <si>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</si>
  <si>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</si>
  <si>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</si>
  <si>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</si>
  <si>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</si>
  <si>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</si>
  <si>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</si>
  <si>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</si>
  <si>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</si>
  <si>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</si>
  <si>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</si>
  <si>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</si>
  <si>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</si>
  <si>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</si>
  <si>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</si>
  <si>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</si>
  <si>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</si>
  <si>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</si>
  <si>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</si>
  <si>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</si>
  <si>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</si>
  <si>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</si>
  <si>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</si>
  <si>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</si>
  <si>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</si>
  <si>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</si>
  <si>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</si>
  <si>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</si>
  <si>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</si>
  <si>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</si>
  <si>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</si>
  <si>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</si>
  <si>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</si>
  <si>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</si>
  <si>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</si>
  <si>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</si>
  <si>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</si>
  <si>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</si>
  <si>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</si>
  <si>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</si>
  <si>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</si>
  <si>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</si>
  <si>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</si>
  <si>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</si>
  <si>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</si>
  <si>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</si>
  <si>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</si>
  <si>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</si>
  <si>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</si>
  <si>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</si>
  <si>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</si>
  <si>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</si>
  <si>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</si>
  <si>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</si>
  <si>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</si>
  <si>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</si>
  <si>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</si>
  <si>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</si>
  <si>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</si>
  <si>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</si>
  <si>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</si>
  <si>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</si>
  <si>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</si>
  <si>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</si>
  <si>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</si>
  <si>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</si>
  <si>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</si>
  <si>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</si>
  <si>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</si>
  <si>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</si>
  <si>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</si>
  <si>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</si>
  <si>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</si>
  <si>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</si>
  <si>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</si>
  <si>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</si>
  <si>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</si>
  <si>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</si>
  <si>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</si>
  <si>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</si>
  <si>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</si>
  <si>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</si>
  <si>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</si>
  <si>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</si>
  <si>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</si>
  <si>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</si>
  <si>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</si>
  <si>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</si>
  <si>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</si>
  <si>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</si>
  <si>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</si>
  <si>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</si>
  <si>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</si>
  <si>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</si>
  <si>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</si>
  <si>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</si>
  <si>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</si>
  <si>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</si>
  <si>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</si>
  <si>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</si>
  <si>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</si>
  <si>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</si>
  <si>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</si>
  <si>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</si>
  <si>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</si>
  <si>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</si>
  <si>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</si>
  <si>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</si>
  <si>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</si>
  <si>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</si>
  <si>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</si>
  <si>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</si>
  <si>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</si>
  <si>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</si>
  <si>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</si>
  <si>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</si>
  <si>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</si>
  <si>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</si>
  <si>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</si>
  <si>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</si>
  <si>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</si>
  <si>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</si>
  <si>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</si>
  <si>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</si>
  <si>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</si>
  <si>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</si>
  <si>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</si>
  <si>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</si>
  <si>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</si>
  <si>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</si>
  <si>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</si>
  <si>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</si>
  <si>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</si>
  <si>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</si>
  <si>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</si>
  <si>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</si>
  <si>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</si>
  <si>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</si>
  <si>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</si>
  <si>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</si>
  <si>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</si>
  <si>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</si>
  <si>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</si>
  <si>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</si>
  <si>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</si>
  <si>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</si>
  <si>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</si>
  <si>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</si>
  <si>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</si>
  <si>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</si>
  <si>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</si>
  <si>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</si>
  <si>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</si>
  <si>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</si>
  <si>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</si>
  <si>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</si>
  <si>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</si>
  <si>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</si>
  <si>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</si>
  <si>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</si>
  <si>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</si>
  <si>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</si>
  <si>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</si>
  <si>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</si>
  <si>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</si>
  <si>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</si>
  <si>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</si>
  <si>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</si>
  <si>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</si>
  <si>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</si>
  <si>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</si>
  <si>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</si>
  <si>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</si>
  <si>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</si>
  <si>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</si>
  <si>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</si>
  <si>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</si>
  <si>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</si>
  <si>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</si>
  <si>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</si>
  <si>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</si>
  <si>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</si>
  <si>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</si>
  <si>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</si>
  <si>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</si>
  <si>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</si>
  <si>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</si>
  <si>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</si>
  <si>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</si>
  <si>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</si>
  <si>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</si>
  <si>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</si>
  <si>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</si>
  <si>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</si>
  <si>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</si>
  <si>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</si>
  <si>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</si>
  <si>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</si>
  <si>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</si>
  <si>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</si>
  <si>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</si>
  <si>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</si>
  <si>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</si>
  <si>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</si>
  <si>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</si>
  <si>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</si>
  <si>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</si>
  <si>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</si>
  <si>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</si>
  <si>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</si>
  <si>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</si>
  <si>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</si>
  <si>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</si>
  <si>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</si>
  <si>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</si>
  <si>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</si>
  <si>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</si>
  <si>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</si>
  <si>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</si>
  <si>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</si>
  <si>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</si>
  <si>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</si>
  <si>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</si>
  <si>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</si>
  <si>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</si>
  <si>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</si>
  <si>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</si>
  <si>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</si>
  <si>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</si>
  <si>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</si>
  <si>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</si>
  <si>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</si>
  <si>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</si>
  <si>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</si>
  <si>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</si>
  <si>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</si>
  <si>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</si>
  <si>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</si>
  <si>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</si>
  <si>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</si>
  <si>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</si>
  <si>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</si>
  <si>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</si>
  <si>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</si>
  <si>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</si>
  <si>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</si>
  <si>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</si>
  <si>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</si>
  <si>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</si>
  <si>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</si>
  <si>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</si>
  <si>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</si>
  <si>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</si>
  <si>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</si>
  <si>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</si>
  <si>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</si>
  <si>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</si>
  <si>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</si>
  <si>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</si>
  <si>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</si>
  <si>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</si>
  <si>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</si>
  <si>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</si>
  <si>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</si>
  <si>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</si>
  <si>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</si>
  <si>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</si>
  <si>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</si>
  <si>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</si>
  <si>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</si>
  <si>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</si>
  <si>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</si>
  <si>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</si>
  <si>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</si>
  <si>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</si>
  <si>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</si>
  <si>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</si>
  <si>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</si>
  <si>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</si>
  <si>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</si>
  <si>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</si>
  <si>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</si>
  <si>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</si>
  <si>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</si>
  <si>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</si>
  <si>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</si>
  <si>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</si>
  <si>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</si>
  <si>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</si>
  <si>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</si>
  <si>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</si>
  <si>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</si>
  <si>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</si>
  <si>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</si>
  <si>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</si>
  <si>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</si>
  <si>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</si>
  <si>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</si>
  <si>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</si>
  <si>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</si>
  <si>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</si>
  <si>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</si>
  <si>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</si>
  <si>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</si>
  <si>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</si>
  <si>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</si>
  <si>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</si>
  <si>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</si>
  <si>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</si>
  <si>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</si>
  <si>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</si>
  <si>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</si>
  <si>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</si>
  <si>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</si>
  <si>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</si>
  <si>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</si>
  <si>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</si>
  <si>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</si>
  <si>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</si>
  <si>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</si>
  <si>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</si>
  <si>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</si>
  <si>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</si>
  <si>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</si>
  <si>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</si>
  <si>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</si>
  <si>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</si>
  <si>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</si>
  <si>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</si>
  <si>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</si>
  <si>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</si>
  <si>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</si>
  <si>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</si>
  <si>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</si>
  <si>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</si>
  <si>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</si>
  <si>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</si>
  <si>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</si>
  <si>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</si>
  <si>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</si>
  <si>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</si>
  <si>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</si>
  <si>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</si>
  <si>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</si>
  <si>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</si>
  <si>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</si>
  <si>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</si>
  <si>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</si>
  <si>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</si>
  <si>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</si>
  <si>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</si>
  <si>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</si>
  <si>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</si>
  <si>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</si>
  <si>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</si>
  <si>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</si>
  <si>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</si>
  <si>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</si>
  <si>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</si>
  <si>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</si>
  <si>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</si>
  <si>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</si>
  <si>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</si>
  <si>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</si>
  <si>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</si>
  <si>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</si>
  <si>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</si>
  <si>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</si>
  <si>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</si>
  <si>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</si>
  <si>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</si>
  <si>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</si>
  <si>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</si>
  <si>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</si>
  <si>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</si>
  <si>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</si>
  <si>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</si>
  <si>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</si>
  <si>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</si>
  <si>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</si>
  <si>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</si>
  <si>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</si>
  <si>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</si>
  <si>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</si>
  <si>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</si>
  <si>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</si>
  <si>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</si>
  <si>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</si>
  <si>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</si>
  <si>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</si>
  <si>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</si>
  <si>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</si>
  <si>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</si>
  <si>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</si>
  <si>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</si>
  <si>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</si>
  <si>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</si>
  <si>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</si>
  <si>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</si>
  <si>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</si>
  <si>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</si>
  <si>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</si>
  <si>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</si>
  <si>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</si>
  <si>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</si>
  <si>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</si>
  <si>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</si>
  <si>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</si>
  <si>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</si>
  <si>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</si>
  <si>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</si>
  <si>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</si>
  <si>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</si>
  <si>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</si>
  <si>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</si>
  <si>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</si>
  <si>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</si>
  <si>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</si>
  <si>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</si>
  <si>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</si>
  <si>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</si>
  <si>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</si>
  <si>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</si>
  <si>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</si>
  <si>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</si>
  <si>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</si>
  <si>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</si>
  <si>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</si>
  <si>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</si>
  <si>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</si>
  <si>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</si>
  <si>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</si>
  <si>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</si>
  <si>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</si>
  <si>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</si>
  <si>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</si>
  <si>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</si>
  <si>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</si>
  <si>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</si>
  <si>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</si>
  <si>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</si>
  <si>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</si>
  <si>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</si>
  <si>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</si>
  <si>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</si>
  <si>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</si>
  <si>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</si>
  <si>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</si>
  <si>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</si>
  <si>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</si>
  <si>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</si>
  <si>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</si>
  <si>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</si>
  <si>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</si>
  <si>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</si>
  <si>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</si>
  <si>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</si>
  <si>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</si>
  <si>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</si>
  <si>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</si>
  <si>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</si>
  <si>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</si>
  <si>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</si>
  <si>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</si>
  <si>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</si>
  <si>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</si>
  <si>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</si>
  <si>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</si>
  <si>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</si>
  <si>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</si>
  <si>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</si>
  <si>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</si>
  <si>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</si>
  <si>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</si>
  <si>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</si>
  <si>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</si>
  <si>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</si>
  <si>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</si>
  <si>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</si>
  <si>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</si>
  <si>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</si>
  <si>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</si>
  <si>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</si>
  <si>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</si>
  <si>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</si>
  <si>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</si>
  <si>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</si>
  <si>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</si>
  <si>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</si>
  <si>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</si>
  <si>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</si>
  <si>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</si>
  <si>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</si>
  <si>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</si>
  <si>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</si>
  <si>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</si>
  <si>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</si>
  <si>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</si>
  <si>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</si>
  <si>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</si>
  <si>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</si>
  <si>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</si>
  <si>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</si>
  <si>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</si>
  <si>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</si>
  <si>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</si>
  <si>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</si>
  <si>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</si>
  <si>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</si>
  <si>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</si>
  <si>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</si>
  <si>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</si>
  <si>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</si>
  <si>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</si>
  <si>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</si>
  <si>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</si>
  <si>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</si>
  <si>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</si>
  <si>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</si>
  <si>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</si>
  <si>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</si>
  <si>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</si>
  <si>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</si>
  <si>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</si>
  <si>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</si>
  <si>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</si>
  <si>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</si>
  <si>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</si>
  <si>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</si>
  <si>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</si>
  <si>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</si>
  <si>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</si>
  <si>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</si>
  <si>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</si>
  <si>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</si>
  <si>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</si>
  <si>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</si>
  <si>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</si>
  <si>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</si>
  <si>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</si>
  <si>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</si>
  <si>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</si>
  <si>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</si>
  <si>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</si>
  <si>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</si>
  <si>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</si>
  <si>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</si>
  <si>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</si>
  <si>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</si>
  <si>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</si>
  <si>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</si>
  <si>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</si>
  <si>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</si>
  <si>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</si>
  <si>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</si>
  <si>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</si>
  <si>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</si>
  <si>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</si>
  <si>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</si>
  <si>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</si>
  <si>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</si>
  <si>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</si>
  <si>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</si>
  <si>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</si>
  <si>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</si>
  <si>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</si>
  <si>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</si>
  <si>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</si>
  <si>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</si>
  <si>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</si>
  <si>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</si>
  <si>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</si>
  <si>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</si>
  <si>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</si>
  <si>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</si>
  <si>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</si>
  <si>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</si>
  <si>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</si>
  <si>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</si>
  <si>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</si>
  <si>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</si>
  <si>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</si>
  <si>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</si>
  <si>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</si>
  <si>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</si>
  <si>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</si>
  <si>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</si>
  <si>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</si>
  <si>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</si>
  <si>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</si>
  <si>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</si>
  <si>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</si>
  <si>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</si>
  <si>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</si>
  <si>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</si>
  <si>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</si>
  <si>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</si>
  <si>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</si>
  <si>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</si>
  <si>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</si>
  <si>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</si>
  <si>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</si>
  <si>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</si>
  <si>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</si>
  <si>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</si>
  <si>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</si>
  <si>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</si>
  <si>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</si>
  <si>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</si>
  <si>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</si>
  <si>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</si>
  <si>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</si>
  <si>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</si>
  <si>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</si>
  <si>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</si>
  <si>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</si>
  <si>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</si>
  <si>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</si>
  <si>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</si>
  <si>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</si>
  <si>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</si>
  <si>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</si>
  <si>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</si>
  <si>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</si>
  <si>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</si>
  <si>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</si>
  <si>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</si>
  <si>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</si>
  <si>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</si>
  <si>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</si>
  <si>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</si>
  <si>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</si>
  <si>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</si>
  <si>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</si>
  <si>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</si>
  <si>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</si>
  <si>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</si>
  <si>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</si>
  <si>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</si>
  <si>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</si>
  <si>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</si>
  <si>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</si>
  <si>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</si>
  <si>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</si>
  <si>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</si>
  <si>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</si>
  <si>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</si>
  <si>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</si>
  <si>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</si>
  <si>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</si>
  <si>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</si>
  <si>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</si>
  <si>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</si>
  <si>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</si>
  <si>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</si>
  <si>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</si>
  <si>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</si>
  <si>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</si>
  <si>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</si>
  <si>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</si>
  <si>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</si>
  <si>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</si>
  <si>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</si>
  <si>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</si>
  <si>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</si>
  <si>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</si>
  <si>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</si>
  <si>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</si>
  <si>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</si>
  <si>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</si>
  <si>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</si>
  <si>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</si>
  <si>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</si>
  <si>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</si>
  <si>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</si>
  <si>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</si>
  <si>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</si>
  <si>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</si>
  <si>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</si>
  <si>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</si>
  <si>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</si>
  <si>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</si>
  <si>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</si>
  <si>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</si>
  <si>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</si>
  <si>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</si>
  <si>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</si>
  <si>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</si>
  <si>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</si>
  <si>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</si>
  <si>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</si>
  <si>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</si>
  <si>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</si>
  <si>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</si>
  <si>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</si>
  <si>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</si>
  <si>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</si>
  <si>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</si>
  <si>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</si>
  <si>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</si>
  <si>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</si>
  <si>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</si>
  <si>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</si>
  <si>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</si>
  <si>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</si>
  <si>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</si>
  <si>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</si>
  <si>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</si>
  <si>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</si>
  <si>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</si>
  <si>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</si>
  <si>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</si>
  <si>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</si>
  <si>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</si>
  <si>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</si>
  <si>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</si>
  <si>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</si>
  <si>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</si>
  <si>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</si>
  <si>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</si>
  <si>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</si>
  <si>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</si>
  <si>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</si>
  <si>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</si>
  <si>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</si>
  <si>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</si>
  <si>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</si>
  <si>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</si>
  <si>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</si>
  <si>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</si>
  <si>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</si>
  <si>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</si>
  <si>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</si>
  <si>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</si>
  <si>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</si>
  <si>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</si>
  <si>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</si>
  <si>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</si>
  <si>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</si>
  <si>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</si>
  <si>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</si>
  <si>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</si>
  <si>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</si>
  <si>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</si>
  <si>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</si>
  <si>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</si>
  <si>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</si>
  <si>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</si>
  <si>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</si>
  <si>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</si>
  <si>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</si>
  <si>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</si>
  <si>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</si>
  <si>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</si>
  <si>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</si>
  <si>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</si>
  <si>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</si>
  <si>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</si>
  <si>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</si>
  <si>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</si>
  <si>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</si>
  <si>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</si>
  <si>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</si>
  <si>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</si>
  <si>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</si>
  <si>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</si>
  <si>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</si>
  <si>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</si>
  <si>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</si>
  <si>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</si>
  <si>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</si>
  <si>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</si>
  <si>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</si>
  <si>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</si>
  <si>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</si>
  <si>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</si>
  <si>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</si>
  <si>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</si>
  <si>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</si>
  <si>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</si>
  <si>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</si>
  <si>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</si>
  <si>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</si>
  <si>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</si>
  <si>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</si>
  <si>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</si>
  <si>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</si>
  <si>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</si>
  <si>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</si>
  <si>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</si>
  <si>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</si>
  <si>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</si>
  <si>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</si>
  <si>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</si>
  <si>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</si>
  <si>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</si>
  <si>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</si>
  <si>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</si>
  <si>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</si>
  <si>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</si>
  <si>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</si>
  <si>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</si>
  <si>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</si>
  <si>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</si>
  <si>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</si>
  <si>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</si>
  <si>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</si>
  <si>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</si>
  <si>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</si>
  <si>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</si>
  <si>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</si>
  <si>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</si>
  <si>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</si>
  <si>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</si>
  <si>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</si>
  <si>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</si>
  <si>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</si>
  <si>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</si>
  <si>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</si>
  <si>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</si>
  <si>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</si>
  <si>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</si>
  <si>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</si>
  <si>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</si>
  <si>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</si>
  <si>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</si>
  <si>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</si>
  <si>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</si>
  <si>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</si>
  <si>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</si>
  <si>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</si>
  <si>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</si>
  <si>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</si>
  <si>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</si>
  <si>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</si>
  <si>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</si>
  <si>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</si>
  <si>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</si>
  <si>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</si>
  <si>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</si>
  <si>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</si>
  <si>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</si>
  <si>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</si>
  <si>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</si>
  <si>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</si>
  <si>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</si>
  <si>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</si>
  <si>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</si>
  <si>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</si>
  <si>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</si>
  <si>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</si>
  <si>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</si>
  <si>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</si>
  <si>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</si>
  <si>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</si>
  <si>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</si>
  <si>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</si>
  <si>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</si>
  <si>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</si>
  <si>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</si>
  <si>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</si>
  <si>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</si>
  <si>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</si>
  <si>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</si>
  <si>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</si>
  <si>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</si>
  <si>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</si>
  <si>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</si>
  <si>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</si>
  <si>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</si>
  <si>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</si>
  <si>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</si>
  <si>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</si>
  <si>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</si>
  <si>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</si>
  <si>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</si>
  <si>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</si>
  <si>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</si>
  <si>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</si>
  <si>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</si>
  <si>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</si>
  <si>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</si>
  <si>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</si>
  <si>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</si>
  <si>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</si>
  <si>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</si>
  <si>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</si>
  <si>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</si>
  <si>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</si>
  <si>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</si>
  <si>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</si>
  <si>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</si>
  <si>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</si>
  <si>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</si>
  <si>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</si>
  <si>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</si>
  <si>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</si>
  <si>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</si>
  <si>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</si>
  <si>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</si>
  <si>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</si>
  <si>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</si>
  <si>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</si>
  <si>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</si>
  <si>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</si>
  <si>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</si>
  <si>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</si>
  <si>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</si>
  <si>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</si>
  <si>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</si>
  <si>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</si>
  <si>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</si>
  <si>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</si>
  <si>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</si>
  <si>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</si>
  <si>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</si>
  <si>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</si>
  <si>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</si>
  <si>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</si>
  <si>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</si>
  <si>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</si>
  <si>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</si>
  <si>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</si>
  <si>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</si>
  <si>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</si>
  <si>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</si>
  <si>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</si>
  <si>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</si>
  <si>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</si>
  <si>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</si>
  <si>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</si>
  <si>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</si>
  <si>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</si>
  <si>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</si>
  <si>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</si>
  <si>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</si>
  <si>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</si>
  <si>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</si>
  <si>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</si>
  <si>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</si>
  <si>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</si>
  <si>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</si>
  <si>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</si>
  <si>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</si>
  <si>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</si>
  <si>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</si>
  <si>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</si>
  <si>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</si>
  <si>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</si>
  <si>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</si>
  <si>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</si>
  <si>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</si>
  <si>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</si>
  <si>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</si>
  <si>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</si>
  <si>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</si>
  <si>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</si>
  <si>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</si>
  <si>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</si>
  <si>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</si>
  <si>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</si>
  <si>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</si>
  <si>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</si>
  <si>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</si>
  <si>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</si>
  <si>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</si>
  <si>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</si>
  <si>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</si>
  <si>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</si>
  <si>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</si>
  <si>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</si>
  <si>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</si>
  <si>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</si>
  <si>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</si>
  <si>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</si>
  <si>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</si>
  <si>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</si>
  <si>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</si>
  <si>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</si>
  <si>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</si>
  <si>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</si>
  <si>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</si>
  <si>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</si>
  <si>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</si>
  <si>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</si>
  <si>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</si>
  <si>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</si>
  <si>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</si>
  <si>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</si>
  <si>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</si>
  <si>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</si>
  <si>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</si>
  <si>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</si>
  <si>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</si>
  <si>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</si>
  <si>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</si>
  <si>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</si>
  <si>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</si>
  <si>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</si>
  <si>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</si>
  <si>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</si>
  <si>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</si>
  <si>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</si>
  <si>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</si>
  <si>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</si>
  <si>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</si>
  <si>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</si>
  <si>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</si>
  <si>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</si>
  <si>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</si>
  <si>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</si>
  <si>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</si>
  <si>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</si>
  <si>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</si>
  <si>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</si>
  <si>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</si>
  <si>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</si>
  <si>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</si>
  <si>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</si>
  <si>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</si>
  <si>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</si>
  <si>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</si>
  <si>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</si>
  <si>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</si>
  <si>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</si>
  <si>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</si>
  <si>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</si>
  <si>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</si>
  <si>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</si>
  <si>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</si>
  <si>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</si>
  <si>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</si>
  <si>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</si>
  <si>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</si>
  <si>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</si>
  <si>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</si>
  <si>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</si>
  <si>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</si>
  <si>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</si>
  <si>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</si>
  <si>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</si>
  <si>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</si>
  <si>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</si>
  <si>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</si>
  <si>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</si>
  <si>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</si>
  <si>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</si>
  <si>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</si>
  <si>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</si>
  <si>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</si>
  <si>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</si>
  <si>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</si>
  <si>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</si>
  <si>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</si>
  <si>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</si>
  <si>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</si>
  <si>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</si>
  <si>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</si>
  <si>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</si>
  <si>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</si>
  <si>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</si>
  <si>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</si>
  <si>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</si>
  <si>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</si>
  <si>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</si>
  <si>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</si>
  <si>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</si>
  <si>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</si>
  <si>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</si>
  <si>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</si>
  <si>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</si>
  <si>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</si>
  <si>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</si>
  <si>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</si>
  <si>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</si>
  <si>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</si>
  <si>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</si>
  <si>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</si>
  <si>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</si>
  <si>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</si>
  <si>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</si>
  <si>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</si>
  <si>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</si>
  <si>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</si>
  <si>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</si>
  <si>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</si>
  <si>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</si>
  <si>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</si>
  <si>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</si>
  <si>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</si>
  <si>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</si>
  <si>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</si>
  <si>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</si>
  <si>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</si>
  <si>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</si>
  <si>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</si>
  <si>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</si>
  <si>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</si>
  <si>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</si>
  <si>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</si>
  <si>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</si>
  <si>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</si>
  <si>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</si>
  <si>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</si>
  <si>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</si>
  <si>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</si>
  <si>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</si>
  <si>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</si>
  <si>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</si>
  <si>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</si>
  <si>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</si>
  <si>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</si>
  <si>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</si>
  <si>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</si>
  <si>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</si>
  <si>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</si>
  <si>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</si>
  <si>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</si>
  <si>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</si>
  <si>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</si>
  <si>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</si>
  <si>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</si>
  <si>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</si>
  <si>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</si>
  <si>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</si>
  <si>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</si>
  <si>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</si>
  <si>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</si>
  <si>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</si>
  <si>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</si>
  <si>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</si>
  <si>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</si>
  <si>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</si>
  <si>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</si>
  <si>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</si>
  <si>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</si>
  <si>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</si>
  <si>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</si>
  <si>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</si>
  <si>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</si>
  <si>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</si>
  <si>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</si>
  <si>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</si>
  <si>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</si>
  <si>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</si>
  <si>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</si>
  <si>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</si>
  <si>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</si>
  <si>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</si>
  <si>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</si>
  <si>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</si>
  <si>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</si>
  <si>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</si>
  <si>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</si>
  <si>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</si>
  <si>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</si>
  <si>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</si>
  <si>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</si>
  <si>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</si>
  <si>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</si>
  <si>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</si>
  <si>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</si>
  <si>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</si>
  <si>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</si>
  <si>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</si>
  <si>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</si>
  <si>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</si>
  <si>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</si>
  <si>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</si>
  <si>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</si>
  <si>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</si>
  <si>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</si>
  <si>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</si>
  <si>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</si>
  <si>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</si>
  <si>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</si>
  <si>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</si>
  <si>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</si>
  <si>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</si>
  <si>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</si>
  <si>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</si>
  <si>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</si>
  <si>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</si>
  <si>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</si>
  <si>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</si>
  <si>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</si>
  <si>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</si>
  <si>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</si>
  <si>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</si>
  <si>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</si>
  <si>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</si>
  <si>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</si>
  <si>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</si>
  <si>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</si>
  <si>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</si>
  <si>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</si>
  <si>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</si>
  <si>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</si>
  <si>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</si>
  <si>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</si>
  <si>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</si>
  <si>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</si>
  <si>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</si>
  <si>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</si>
  <si>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</si>
  <si>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</si>
  <si>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</si>
  <si>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</si>
  <si>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</si>
  <si>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</si>
  <si>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</si>
  <si>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</si>
  <si>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</si>
  <si>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</si>
  <si>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</si>
  <si>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</si>
  <si>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</si>
  <si>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</si>
  <si>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</si>
  <si>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</si>
  <si>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</si>
  <si>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</si>
  <si>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</si>
  <si>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</si>
  <si>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</si>
  <si>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</si>
  <si>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</si>
  <si>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</si>
  <si>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</si>
  <si>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</si>
  <si>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</si>
  <si>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</si>
  <si>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</si>
  <si>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</si>
  <si>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</si>
  <si>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</si>
  <si>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</si>
  <si>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</si>
  <si>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</si>
  <si>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</si>
  <si>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</si>
  <si>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</si>
  <si>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</si>
  <si>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</si>
  <si>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</si>
  <si>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</si>
  <si>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</si>
  <si>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</si>
  <si>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</si>
  <si>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</si>
  <si>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</si>
  <si>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</si>
  <si>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</si>
  <si>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</si>
  <si>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</si>
  <si>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</si>
  <si>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</si>
  <si>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</si>
  <si>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</si>
  <si>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</si>
  <si>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</si>
  <si>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</si>
  <si>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</si>
  <si>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</si>
  <si>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</si>
  <si>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</si>
  <si>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</si>
  <si>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</si>
  <si>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</si>
  <si>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</si>
  <si>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</si>
  <si>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</si>
  <si>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</si>
  <si>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</si>
  <si>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</si>
  <si>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</si>
  <si>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</si>
  <si>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</si>
  <si>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</si>
  <si>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</si>
  <si>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</si>
  <si>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</si>
  <si>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</si>
  <si>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</si>
  <si>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</si>
  <si>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</si>
  <si>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</si>
  <si>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</si>
  <si>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</si>
  <si>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</si>
  <si>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</si>
  <si>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</si>
  <si>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</si>
  <si>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</si>
  <si>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</si>
  <si>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</si>
  <si>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</si>
  <si>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</si>
  <si>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</si>
  <si>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</si>
  <si>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</si>
  <si>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</si>
  <si>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</si>
  <si>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</si>
  <si>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</si>
  <si>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</si>
  <si>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</si>
  <si>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</si>
  <si>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</si>
  <si>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</si>
  <si>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</si>
  <si>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</si>
  <si>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</si>
  <si>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</si>
  <si>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</si>
  <si>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</si>
  <si>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</si>
  <si>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</si>
  <si>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</si>
  <si>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</si>
  <si>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</si>
  <si>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</si>
  <si>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</si>
  <si>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</si>
  <si>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</si>
  <si>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</si>
  <si>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</si>
  <si>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</si>
  <si>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</si>
  <si>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</si>
  <si>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</si>
  <si>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</si>
  <si>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</si>
  <si>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</si>
  <si>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</si>
  <si>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</si>
  <si>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</si>
  <si>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</si>
  <si>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</si>
  <si>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</si>
  <si>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</si>
  <si>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</si>
  <si>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</si>
  <si>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</si>
  <si>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</si>
  <si>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</si>
  <si>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</si>
  <si>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</si>
  <si>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</si>
  <si>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</si>
  <si>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</si>
  <si>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</si>
  <si>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</si>
  <si>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</si>
  <si>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</si>
  <si>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</si>
  <si>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</si>
  <si>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</si>
  <si>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</si>
  <si>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</si>
  <si>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</si>
  <si>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</si>
  <si>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</si>
  <si>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</si>
  <si>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</si>
  <si>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</si>
  <si>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</si>
  <si>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</si>
  <si>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</si>
  <si>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</si>
  <si>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</si>
  <si>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</si>
  <si>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</si>
  <si>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</si>
  <si>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</si>
  <si>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</si>
  <si>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</si>
  <si>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</si>
  <si>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</si>
  <si>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</si>
  <si>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</si>
  <si>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</si>
  <si>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</si>
  <si>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</si>
  <si>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</si>
  <si>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</si>
  <si>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</si>
  <si>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</si>
  <si>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</si>
  <si>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</si>
  <si>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</si>
  <si>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</si>
  <si>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</si>
  <si>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</si>
  <si>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</si>
  <si>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</si>
  <si>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</si>
  <si>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</si>
  <si>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</si>
  <si>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</si>
  <si>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</si>
  <si>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</si>
  <si>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</si>
  <si>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</si>
  <si>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</si>
  <si>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</si>
  <si>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</si>
  <si>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</si>
  <si>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</si>
  <si>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</si>
  <si>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</si>
  <si>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</si>
  <si>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</si>
  <si>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</si>
  <si>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</si>
  <si>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</si>
  <si>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</si>
  <si>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</si>
  <si>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</si>
  <si>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</si>
  <si>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</si>
  <si>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</si>
  <si>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</si>
  <si>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</si>
  <si>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</si>
  <si>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</si>
  <si>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</si>
  <si>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</si>
  <si>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</si>
  <si>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</si>
  <si>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</si>
  <si>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</si>
  <si>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</si>
  <si>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</si>
  <si>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</si>
  <si>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</si>
  <si>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</si>
  <si>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</si>
  <si>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</si>
  <si>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</si>
  <si>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</si>
  <si>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</si>
  <si>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</si>
  <si>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</si>
  <si>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</si>
  <si>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</si>
  <si>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</si>
  <si>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</si>
  <si>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</si>
  <si>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</si>
  <si>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</si>
  <si>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</si>
  <si>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</si>
  <si>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</si>
  <si>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</si>
  <si>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</si>
  <si>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</si>
  <si>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</si>
  <si>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</si>
  <si>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</si>
  <si>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</si>
  <si>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</si>
  <si>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</si>
  <si>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</si>
  <si>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</si>
  <si>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</si>
  <si>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</si>
  <si>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</si>
  <si>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</si>
  <si>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</si>
  <si>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</si>
  <si>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</si>
  <si>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</si>
  <si>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</si>
  <si>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</si>
  <si>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</si>
  <si>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</si>
  <si>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</si>
  <si>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</si>
  <si>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</si>
  <si>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</si>
  <si>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</si>
  <si>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</si>
  <si>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</si>
  <si>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</si>
  <si>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</si>
  <si>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</si>
  <si>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</si>
  <si>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</si>
  <si>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</si>
  <si>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</si>
  <si>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</si>
  <si>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</si>
  <si>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</si>
  <si>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</si>
  <si>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</si>
  <si>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</si>
  <si>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</si>
  <si>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</si>
  <si>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</si>
  <si>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</si>
  <si>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</si>
  <si>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</si>
  <si>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</si>
  <si>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</si>
  <si>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</si>
  <si>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</si>
  <si>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</si>
  <si>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</si>
  <si>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</si>
  <si>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</si>
  <si>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</si>
  <si>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</si>
  <si>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</si>
  <si>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</si>
  <si>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</si>
  <si>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</si>
  <si>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</si>
  <si>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</si>
  <si>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</si>
  <si>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</si>
  <si>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</si>
  <si>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</si>
  <si>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</si>
  <si>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</si>
  <si>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</si>
  <si>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</si>
  <si>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</si>
  <si>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</si>
  <si>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</si>
  <si>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</si>
  <si>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</si>
  <si>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</si>
  <si>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</si>
  <si>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</si>
  <si>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</si>
  <si>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</si>
  <si>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</si>
  <si>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</si>
  <si>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</si>
  <si>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</si>
  <si>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</si>
  <si>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</si>
  <si>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</si>
  <si>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</si>
  <si>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</si>
  <si>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</si>
  <si>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</si>
  <si>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</si>
  <si>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</si>
  <si>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</si>
  <si>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</si>
  <si>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</si>
  <si>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</si>
  <si>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</si>
  <si>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</si>
  <si>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</si>
  <si>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</si>
  <si>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</si>
  <si>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</si>
  <si>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</si>
  <si>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</si>
  <si>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</si>
  <si>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</si>
  <si>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</si>
  <si>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</si>
  <si>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</si>
  <si>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</si>
  <si>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</si>
  <si>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</si>
  <si>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</si>
  <si>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</si>
  <si>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</si>
  <si>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</si>
  <si>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</si>
  <si>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</si>
  <si>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</si>
  <si>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</si>
  <si>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</si>
  <si>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</si>
  <si>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</si>
  <si>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</si>
  <si>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</si>
  <si>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</si>
  <si>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</si>
  <si>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</si>
  <si>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</si>
  <si>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</si>
  <si>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</si>
  <si>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</si>
  <si>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</si>
  <si>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</si>
  <si>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</si>
  <si>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</si>
  <si>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</si>
  <si>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</si>
  <si>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</si>
  <si>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</si>
  <si>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</si>
  <si>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</si>
  <si>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</si>
  <si>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</si>
  <si>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</si>
  <si>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</si>
  <si>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</si>
  <si>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</si>
  <si>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</si>
  <si>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</si>
  <si>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</si>
  <si>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</si>
  <si>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</si>
  <si>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</si>
  <si>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</si>
  <si>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</si>
  <si>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</si>
  <si>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</si>
  <si>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</si>
  <si>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</si>
  <si>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</si>
  <si>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</si>
  <si>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</si>
  <si>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</si>
  <si>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</si>
  <si>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</si>
  <si>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</si>
  <si>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</si>
  <si>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</si>
  <si>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</si>
  <si>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</si>
  <si>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</si>
  <si>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</si>
  <si>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</si>
  <si>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</si>
  <si>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</si>
  <si>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</si>
  <si>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</si>
  <si>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</si>
  <si>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</si>
  <si>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</si>
  <si>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</si>
  <si>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</si>
  <si>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</si>
  <si>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</si>
  <si>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</si>
  <si>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</si>
  <si>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</si>
  <si>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</si>
  <si>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</si>
  <si>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</si>
  <si>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</si>
  <si>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</si>
  <si>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</si>
  <si>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</si>
  <si>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</si>
  <si>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</si>
  <si>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</si>
  <si>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</si>
  <si>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</si>
  <si>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</si>
  <si>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</si>
  <si>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</si>
  <si>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</si>
  <si>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</si>
  <si>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</si>
  <si>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</si>
  <si>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</si>
  <si>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</si>
  <si>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</si>
  <si>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</si>
  <si>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</si>
  <si>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</si>
  <si>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</si>
  <si>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</si>
  <si>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</si>
  <si>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</si>
  <si>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</si>
  <si>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</si>
  <si>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</si>
  <si>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</si>
  <si>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</si>
  <si>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</si>
  <si>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</si>
  <si>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</si>
  <si>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</si>
  <si>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</si>
  <si>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</si>
  <si>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</si>
  <si>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</si>
  <si>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</si>
  <si>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</si>
  <si>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</si>
  <si>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</si>
  <si>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</si>
  <si>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</si>
  <si>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</si>
  <si>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</si>
  <si>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</si>
  <si>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</si>
  <si>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</si>
  <si>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</si>
  <si>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</si>
  <si>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</si>
  <si>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</si>
  <si>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</si>
  <si>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</si>
  <si>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</si>
  <si>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</si>
  <si>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</si>
  <si>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</si>
  <si>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</si>
  <si>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</si>
  <si>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</si>
  <si>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</si>
  <si>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</si>
  <si>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</si>
  <si>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</si>
  <si>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</si>
  <si>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</si>
  <si>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</si>
  <si>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</si>
  <si>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</si>
  <si>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</si>
  <si>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</si>
  <si>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</si>
  <si>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</si>
  <si>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</si>
  <si>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</si>
  <si>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</si>
  <si>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</si>
  <si>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</si>
  <si>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</si>
  <si>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</si>
  <si>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</si>
  <si>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</si>
  <si>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</si>
  <si>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</si>
  <si>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</si>
  <si>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</si>
  <si>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</si>
  <si>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</si>
  <si>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</si>
  <si>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</si>
  <si>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</si>
  <si>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</si>
  <si>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</si>
  <si>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</si>
  <si>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</si>
  <si>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</si>
  <si>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</si>
  <si>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</si>
  <si>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</si>
  <si>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</si>
  <si>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</si>
  <si>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</si>
  <si>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</si>
  <si>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</si>
  <si>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</si>
  <si>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</si>
  <si>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</si>
  <si>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</si>
  <si>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</si>
  <si>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</si>
  <si>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</si>
  <si>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</si>
  <si>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</si>
  <si>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</si>
  <si>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</si>
  <si>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</si>
  <si>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</si>
  <si>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</si>
  <si>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</si>
  <si>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</si>
  <si>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</si>
  <si>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</si>
  <si>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</si>
  <si>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</si>
  <si>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</si>
  <si>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</si>
  <si>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</si>
  <si>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</si>
  <si>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</si>
  <si>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</si>
  <si>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</si>
  <si>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</si>
  <si>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</si>
  <si>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</si>
  <si>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</si>
  <si>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</si>
  <si>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</si>
  <si>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</si>
  <si>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</si>
  <si>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</si>
  <si>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</si>
  <si>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</si>
  <si>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</si>
  <si>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</si>
  <si>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</si>
  <si>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</si>
  <si>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</si>
  <si>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</si>
  <si>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</si>
  <si>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</si>
  <si>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</si>
  <si>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</si>
  <si>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</si>
  <si>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</si>
  <si>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</si>
  <si>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</si>
  <si>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</si>
  <si>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</si>
  <si>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</si>
  <si>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</si>
  <si>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</si>
  <si>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</si>
  <si>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</si>
  <si>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</si>
  <si>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</si>
  <si>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</si>
  <si>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</si>
  <si>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</si>
  <si>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</si>
  <si>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</si>
  <si>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</si>
  <si>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</si>
  <si>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</si>
  <si>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</si>
  <si>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</si>
  <si>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</si>
  <si>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</si>
  <si>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</si>
  <si>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</si>
  <si>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</si>
  <si>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</si>
  <si>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</si>
  <si>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</si>
  <si>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</si>
  <si>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</si>
  <si>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</si>
  <si>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</si>
  <si>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</si>
  <si>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</si>
  <si>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</si>
  <si>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</si>
  <si>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</si>
  <si>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</si>
  <si>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</si>
  <si>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</si>
  <si>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</si>
  <si>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</si>
  <si>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</si>
  <si>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</si>
  <si>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</si>
  <si>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</si>
  <si>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</si>
  <si>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</si>
  <si>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</si>
  <si>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</si>
  <si>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</si>
  <si>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</si>
  <si>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</si>
  <si>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</si>
  <si>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</si>
  <si>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</si>
  <si>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</si>
  <si>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</si>
  <si>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</si>
  <si>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</si>
  <si>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</si>
  <si>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</si>
  <si>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</si>
  <si>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</si>
  <si>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</si>
  <si>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</si>
  <si>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</si>
  <si>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</si>
  <si>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</si>
  <si>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</si>
  <si>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</si>
  <si>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</si>
  <si>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</si>
  <si>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</si>
  <si>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</si>
  <si>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</si>
  <si>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</si>
  <si>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</si>
  <si>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</si>
  <si>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</si>
  <si>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</si>
  <si>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</si>
  <si>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</si>
  <si>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</si>
  <si>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</si>
  <si>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</si>
  <si>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</si>
  <si>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</si>
  <si>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</si>
  <si>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</si>
  <si>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</si>
  <si>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</si>
  <si>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</si>
  <si>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</si>
  <si>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</si>
  <si>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</si>
  <si>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</si>
  <si>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</si>
  <si>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</si>
  <si>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</si>
  <si>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</si>
  <si>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</si>
  <si>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</si>
  <si>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</si>
  <si>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</si>
  <si>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</si>
  <si>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</si>
  <si>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</si>
  <si>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</si>
  <si>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</si>
  <si>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</si>
  <si>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</si>
  <si>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</si>
  <si>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</si>
  <si>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</si>
  <si>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</si>
  <si>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</si>
  <si>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</si>
  <si>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</si>
  <si>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</si>
  <si>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</si>
  <si>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</si>
  <si>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</si>
  <si>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</si>
  <si>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</si>
  <si>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</si>
  <si>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</si>
  <si>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</si>
  <si>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</si>
  <si>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</si>
  <si>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</si>
  <si>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</si>
  <si>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</si>
  <si>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</si>
  <si>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</si>
  <si>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</si>
  <si>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</si>
  <si>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</si>
  <si>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</si>
  <si>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</si>
  <si>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</si>
  <si>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</si>
  <si>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</si>
  <si>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</si>
  <si>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</si>
  <si>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</si>
  <si>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</si>
  <si>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</si>
  <si>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</si>
  <si>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</si>
  <si>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</si>
  <si>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</si>
  <si>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</si>
  <si>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</si>
  <si>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</si>
  <si>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</si>
  <si>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</si>
  <si>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</si>
  <si>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</si>
  <si>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</si>
  <si>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</si>
  <si>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</si>
  <si>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</si>
  <si>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</si>
  <si>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</si>
  <si>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</si>
  <si>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</si>
  <si>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</si>
  <si>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</si>
  <si>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</si>
  <si>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</si>
  <si>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</si>
  <si>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</si>
  <si>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</si>
  <si>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</si>
  <si>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</si>
  <si>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</si>
  <si>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</si>
  <si>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</si>
  <si>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</si>
  <si>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</si>
  <si>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</si>
  <si>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</si>
  <si>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</si>
  <si>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</si>
  <si>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</si>
  <si>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</si>
  <si>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</si>
  <si>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</si>
  <si>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</si>
  <si>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</si>
  <si>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</si>
  <si>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</si>
  <si>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</si>
  <si>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</si>
  <si>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</si>
  <si>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</si>
  <si>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</si>
  <si>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</si>
  <si>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</si>
  <si>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</si>
  <si>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</si>
  <si>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</si>
  <si>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</si>
  <si>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</si>
  <si>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</si>
  <si>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</si>
  <si>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</si>
  <si>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</si>
  <si>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</si>
  <si>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</si>
  <si>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</si>
  <si>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</si>
  <si>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</si>
  <si>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</si>
  <si>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</si>
  <si>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</si>
  <si>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</si>
  <si>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</si>
  <si>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</si>
  <si>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</si>
  <si>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</si>
  <si>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</si>
  <si>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</si>
  <si>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</si>
  <si>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</si>
  <si>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</si>
  <si>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</si>
  <si>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</si>
  <si>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</si>
  <si>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</si>
  <si>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</si>
  <si>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</si>
  <si>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</si>
  <si>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</si>
  <si>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</si>
  <si>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</si>
  <si>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</si>
  <si>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</si>
  <si>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</si>
  <si>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</si>
  <si>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</si>
  <si>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</si>
  <si>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</si>
  <si>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</si>
  <si>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</si>
  <si>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</si>
  <si>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</si>
  <si>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</si>
  <si>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</si>
  <si>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</si>
  <si>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</si>
  <si>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</si>
  <si>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</si>
  <si>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</si>
  <si>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</si>
  <si>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</si>
  <si>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</si>
  <si>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</si>
  <si>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</si>
  <si>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</si>
  <si>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</si>
  <si>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</si>
  <si>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</si>
  <si>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</si>
  <si>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</si>
  <si>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</si>
  <si>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</si>
  <si>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</si>
  <si>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</si>
  <si>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</si>
  <si>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</si>
  <si>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</si>
  <si>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</si>
  <si>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</si>
  <si>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</si>
  <si>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</si>
  <si>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</si>
  <si>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</si>
  <si>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</si>
  <si>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</si>
  <si>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</si>
  <si>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</si>
  <si>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</si>
  <si>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</si>
  <si>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</si>
  <si>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</si>
  <si>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</si>
  <si>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</si>
  <si>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</si>
  <si>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</si>
  <si>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</si>
  <si>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</si>
  <si>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</si>
  <si>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</si>
  <si>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</si>
  <si>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</si>
  <si>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</si>
  <si>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</si>
  <si>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</si>
  <si>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</si>
  <si>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</si>
  <si>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</si>
  <si>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</si>
  <si>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</si>
  <si>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</si>
  <si>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</si>
  <si>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</si>
  <si>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</si>
  <si>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</si>
  <si>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</si>
  <si>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</si>
  <si>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</si>
  <si>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</si>
  <si>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</si>
  <si>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</si>
  <si>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</si>
  <si>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</si>
  <si>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</si>
  <si>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</si>
  <si>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</si>
  <si>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</si>
  <si>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</si>
  <si>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</si>
  <si>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</si>
  <si>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</si>
  <si>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</si>
  <si>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</si>
  <si>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</si>
  <si>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</si>
  <si>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</si>
  <si>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</si>
  <si>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</si>
  <si>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</si>
  <si>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</si>
  <si>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</si>
  <si>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</si>
  <si>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</si>
  <si>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</si>
  <si>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</si>
  <si>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</si>
  <si>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</si>
  <si>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</si>
  <si>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</si>
  <si>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</si>
  <si>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</si>
  <si>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</si>
  <si>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</si>
  <si>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</si>
  <si>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</si>
  <si>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</si>
  <si>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</si>
  <si>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</si>
  <si>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</si>
  <si>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</si>
  <si>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</si>
  <si>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</si>
  <si>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</si>
  <si>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</si>
  <si>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</si>
  <si>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</si>
  <si>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</si>
  <si>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</si>
  <si>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</si>
  <si>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</si>
  <si>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</si>
  <si>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</si>
  <si>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</si>
  <si>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</si>
  <si>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</si>
  <si>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</si>
  <si>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</si>
  <si>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</si>
  <si>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</si>
  <si>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</si>
  <si>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</si>
  <si>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</si>
  <si>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</si>
  <si>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</si>
  <si>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</si>
  <si>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</si>
  <si>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</si>
  <si>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</si>
  <si>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</si>
  <si>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</si>
  <si>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</si>
  <si>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</si>
  <si>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</si>
  <si>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</si>
  <si>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</si>
  <si>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</si>
  <si>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</si>
  <si>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</si>
  <si>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</si>
  <si>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</si>
  <si>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</si>
  <si>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</si>
  <si>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</si>
  <si>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</si>
  <si>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</si>
  <si>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</si>
  <si>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</si>
  <si>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</si>
  <si>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</si>
  <si>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</si>
  <si>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</si>
  <si>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</si>
  <si>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</si>
  <si>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</si>
  <si>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</si>
  <si>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</si>
  <si>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</si>
  <si>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</si>
  <si>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</si>
  <si>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</si>
  <si>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</si>
  <si>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</si>
  <si>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</si>
  <si>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</si>
  <si>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</si>
  <si>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</si>
  <si>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</si>
  <si>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</si>
  <si>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</si>
  <si>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</si>
  <si>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</si>
  <si>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</si>
  <si>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</si>
  <si>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</si>
  <si>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</si>
  <si>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</si>
  <si>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</si>
  <si>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</si>
  <si>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</si>
  <si>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</si>
  <si>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</si>
  <si>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</si>
  <si>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</si>
  <si>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</si>
  <si>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</si>
  <si>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</si>
  <si>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</si>
  <si>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</si>
  <si>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</si>
  <si>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</si>
  <si>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</si>
  <si>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</si>
  <si>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</si>
  <si>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</si>
  <si>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</si>
  <si>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</si>
  <si>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</si>
  <si>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</si>
  <si>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</si>
  <si>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</si>
  <si>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</si>
  <si>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</si>
  <si>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</si>
  <si>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</si>
  <si>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</si>
  <si>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</si>
  <si>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</si>
  <si>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</si>
  <si>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</si>
  <si>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</si>
  <si>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</si>
  <si>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</si>
  <si>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</si>
  <si>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</si>
  <si>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</si>
  <si>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</si>
  <si>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</si>
  <si>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</si>
  <si>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</si>
  <si>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</si>
  <si>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</si>
  <si>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</si>
  <si>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</si>
  <si>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</si>
  <si>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</si>
  <si>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</si>
  <si>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</si>
  <si>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</si>
  <si>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</si>
  <si>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</si>
  <si>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</si>
  <si>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</si>
  <si>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</si>
  <si>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</si>
  <si>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</si>
  <si>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</si>
  <si>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</si>
  <si>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</si>
  <si>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</si>
  <si>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</si>
  <si>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</si>
  <si>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</si>
  <si>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</si>
  <si>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</si>
  <si>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</si>
  <si>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</si>
  <si>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</si>
  <si>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</si>
  <si>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</si>
  <si>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</si>
  <si>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</si>
  <si>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</si>
  <si>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</si>
  <si>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</si>
  <si>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</si>
  <si>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</si>
  <si>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</si>
  <si>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</si>
  <si>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</si>
  <si>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</si>
  <si>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</si>
  <si>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</si>
  <si>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</si>
  <si>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</si>
  <si>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</si>
  <si>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</si>
  <si>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</si>
  <si>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</si>
  <si>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</si>
  <si>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</si>
  <si>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</si>
  <si>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</si>
  <si>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</si>
  <si>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</si>
  <si>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</si>
  <si>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</si>
  <si>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</si>
  <si>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</si>
  <si>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</si>
  <si>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</si>
  <si>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</si>
  <si>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</si>
  <si>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</si>
  <si>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</si>
  <si>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</si>
  <si>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</si>
  <si>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</si>
  <si>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</si>
  <si>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</si>
  <si>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</si>
  <si>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</si>
  <si>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</si>
  <si>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</si>
  <si>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</si>
  <si>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</si>
  <si>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</si>
  <si>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</si>
  <si>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</si>
  <si>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</si>
  <si>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</si>
  <si>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</si>
  <si>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</si>
  <si>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</si>
  <si>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</si>
  <si>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</si>
  <si>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</si>
  <si>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</si>
  <si>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</si>
  <si>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</si>
  <si>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</si>
  <si>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</si>
  <si>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</si>
  <si>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</si>
  <si>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</si>
  <si>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</si>
  <si>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</si>
  <si>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</si>
  <si>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</si>
  <si>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</si>
  <si>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</si>
  <si>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</si>
  <si>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</si>
  <si>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</si>
  <si>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</si>
  <si>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</si>
  <si>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</si>
  <si>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</si>
  <si>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</si>
  <si>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</si>
  <si>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</si>
  <si>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</si>
  <si>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</si>
  <si>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</si>
  <si>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</si>
  <si>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</si>
  <si>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</si>
  <si>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</si>
  <si>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</si>
  <si>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</si>
  <si>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</si>
  <si>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</si>
  <si>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</si>
  <si>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</si>
  <si>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</si>
  <si>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</si>
  <si>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</si>
  <si>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</si>
  <si>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</si>
  <si>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</si>
  <si>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</si>
  <si>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</si>
  <si>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</si>
  <si>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</si>
  <si>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</si>
  <si>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</si>
  <si>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</si>
  <si>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</si>
  <si>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</si>
  <si>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</si>
  <si>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</si>
  <si>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</si>
  <si>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</si>
  <si>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</si>
  <si>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</si>
  <si>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</si>
  <si>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</si>
  <si>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</si>
  <si>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</si>
  <si>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</si>
  <si>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</si>
  <si>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</si>
  <si>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</si>
  <si>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</si>
  <si>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</si>
  <si>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</si>
  <si>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</si>
  <si>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</si>
  <si>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</si>
  <si>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</si>
  <si>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</si>
  <si>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</si>
  <si>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</si>
  <si>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</si>
  <si>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</si>
  <si>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</si>
  <si>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</si>
  <si>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</si>
  <si>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</si>
  <si>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</si>
  <si>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</si>
  <si>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</si>
  <si>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</si>
  <si>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</si>
  <si>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</si>
  <si>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</si>
  <si>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</si>
  <si>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</si>
  <si>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</si>
  <si>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</si>
  <si>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</si>
  <si>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</si>
  <si>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</si>
  <si>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</si>
  <si>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</si>
  <si>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</si>
  <si>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</si>
  <si>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</si>
  <si>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</si>
  <si>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</si>
  <si>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</si>
  <si>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</si>
  <si>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</si>
  <si>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</si>
  <si>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</si>
  <si>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</si>
  <si>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</si>
  <si>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</si>
  <si>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</si>
  <si>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</si>
  <si>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</si>
  <si>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</si>
  <si>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</si>
  <si>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</si>
  <si>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</si>
  <si>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</si>
  <si>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</si>
  <si>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</si>
  <si>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</si>
  <si>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</si>
  <si>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</si>
  <si>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</si>
  <si>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</si>
  <si>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</si>
  <si>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</si>
  <si>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</si>
  <si>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</si>
  <si>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</si>
  <si>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</si>
  <si>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</si>
  <si>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</si>
  <si>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</si>
  <si>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</si>
  <si>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</si>
  <si>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</si>
  <si>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</si>
  <si>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</si>
  <si>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</si>
  <si>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</si>
  <si>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</si>
  <si>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</si>
  <si>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</si>
  <si>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</si>
  <si>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</si>
  <si>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</si>
  <si>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</si>
  <si>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</si>
  <si>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</si>
  <si>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</si>
  <si>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</si>
  <si>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</si>
  <si>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</si>
  <si>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</si>
  <si>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</si>
  <si>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</si>
  <si>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</si>
  <si>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</si>
  <si>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</si>
  <si>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</si>
  <si>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</si>
  <si>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</si>
  <si>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</si>
  <si>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</si>
  <si>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</si>
  <si>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</si>
  <si>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</si>
  <si>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</si>
  <si>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</si>
  <si>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</si>
  <si>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</si>
  <si>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</si>
  <si>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</si>
  <si>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</si>
  <si>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</si>
  <si>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</si>
  <si>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</si>
  <si>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</si>
  <si>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</si>
  <si>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</si>
  <si>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</si>
  <si>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</si>
  <si>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</si>
  <si>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</si>
  <si>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</si>
  <si>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</si>
  <si>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</si>
  <si>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</si>
  <si>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</si>
  <si>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</si>
  <si>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</si>
  <si>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</si>
  <si>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</si>
  <si>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</si>
  <si>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</si>
  <si>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</si>
  <si>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</si>
  <si>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</si>
  <si>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</si>
  <si>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</si>
  <si>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</si>
  <si>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</si>
  <si>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</si>
  <si>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</si>
  <si>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</si>
  <si>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</si>
  <si>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</si>
  <si>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</si>
  <si>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</si>
  <si>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</si>
  <si>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</si>
  <si>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</si>
  <si>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</si>
  <si>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</si>
  <si>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</si>
  <si>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</si>
  <si>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</si>
  <si>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</si>
  <si>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</si>
  <si>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</si>
  <si>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</si>
  <si>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</si>
  <si>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</si>
  <si>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</si>
  <si>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</si>
  <si>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</si>
  <si>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</si>
  <si>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</si>
  <si>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</si>
  <si>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</si>
  <si>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</si>
  <si>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</si>
  <si>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</si>
  <si>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</si>
  <si>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</si>
  <si>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</si>
  <si>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</si>
  <si>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</si>
  <si>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</si>
  <si>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</si>
  <si>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</si>
  <si>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</si>
  <si>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</si>
  <si>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</si>
  <si>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</si>
  <si>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</si>
  <si>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</si>
  <si>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</si>
  <si>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</si>
  <si>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</si>
  <si>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</si>
  <si>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</si>
  <si>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</si>
  <si>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</si>
  <si>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</si>
  <si>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</si>
  <si>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</si>
  <si>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</si>
  <si>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</si>
  <si>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</si>
  <si>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</si>
  <si>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</si>
  <si>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</si>
  <si>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</si>
  <si>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</si>
  <si>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</si>
  <si>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</si>
  <si>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</si>
  <si>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</si>
  <si>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</si>
  <si>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</si>
  <si>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</si>
  <si>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</si>
  <si>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</si>
  <si>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</si>
  <si>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</si>
  <si>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</si>
  <si>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</si>
  <si>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</si>
  <si>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</si>
  <si>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</si>
  <si>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</si>
  <si>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</si>
  <si>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</si>
  <si>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</si>
  <si>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</si>
  <si>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</si>
  <si>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</si>
  <si>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</si>
  <si>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</si>
  <si>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</si>
  <si>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</si>
  <si>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</si>
  <si>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</si>
  <si>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</si>
  <si>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</si>
  <si>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</si>
  <si>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</si>
  <si>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</si>
  <si>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</si>
  <si>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</si>
  <si>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</si>
  <si>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</si>
  <si>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</si>
  <si>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</si>
  <si>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</si>
  <si>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</si>
  <si>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</si>
  <si>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</si>
  <si>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</si>
  <si>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</si>
  <si>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</si>
  <si>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</si>
  <si>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</si>
  <si>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</si>
  <si>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</si>
  <si>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</si>
  <si>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</si>
  <si>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</si>
  <si>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</si>
  <si>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</si>
  <si>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</si>
  <si>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</si>
  <si>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</si>
  <si>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</si>
  <si>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</si>
  <si>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</si>
  <si>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</si>
  <si>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</si>
  <si>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</si>
  <si>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</si>
  <si>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</si>
  <si>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</si>
  <si>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</si>
  <si>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</si>
  <si>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</si>
  <si>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</si>
  <si>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</si>
  <si>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</si>
  <si>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</si>
  <si>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</si>
  <si>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</si>
  <si>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</si>
  <si>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</si>
  <si>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</si>
  <si>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</si>
  <si>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</si>
  <si>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</si>
  <si>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</si>
  <si>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</si>
  <si>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</si>
  <si>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</si>
  <si>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</si>
  <si>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</si>
  <si>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</si>
  <si>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</si>
  <si>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</si>
  <si>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</si>
  <si>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</si>
  <si>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</si>
  <si>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</si>
  <si>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</si>
  <si>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</si>
  <si>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</si>
  <si>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</si>
  <si>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</si>
  <si>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</si>
  <si>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</si>
  <si>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</si>
  <si>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</si>
  <si>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</si>
  <si>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</si>
  <si>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</si>
  <si>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</si>
  <si>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</si>
  <si>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</si>
  <si>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</si>
  <si>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</si>
  <si>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</si>
  <si>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</si>
  <si>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</si>
  <si>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</si>
  <si>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</si>
  <si>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</si>
  <si>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</si>
  <si>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</si>
  <si>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</si>
  <si>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</si>
  <si>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</si>
  <si>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</si>
  <si>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</si>
  <si>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</si>
  <si>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</si>
  <si>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</si>
  <si>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</si>
  <si>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</si>
  <si>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</si>
  <si>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</si>
  <si>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</si>
  <si>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</si>
  <si>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</si>
  <si>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</si>
  <si>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</si>
  <si>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</si>
  <si>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</si>
  <si>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</si>
  <si>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</si>
  <si>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</si>
  <si>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</si>
  <si>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</si>
  <si>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</si>
  <si>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</si>
  <si>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</si>
  <si>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</si>
  <si>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</si>
  <si>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</si>
  <si>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</si>
  <si>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</si>
  <si>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</si>
  <si>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</si>
  <si>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</si>
  <si>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</si>
  <si>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</si>
  <si>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</si>
  <si>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</si>
  <si>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</si>
  <si>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</si>
  <si>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</si>
  <si>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</si>
  <si>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</si>
  <si>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</si>
  <si>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</si>
  <si>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</si>
  <si>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</si>
  <si>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</si>
  <si>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</si>
  <si>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</si>
  <si>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</si>
  <si>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</si>
  <si>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</si>
  <si>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</si>
  <si>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</si>
  <si>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</si>
  <si>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</si>
  <si>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</si>
  <si>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</si>
  <si>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</si>
  <si>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</si>
  <si>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</si>
  <si>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</si>
  <si>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</si>
  <si>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</si>
  <si>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</si>
  <si>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</si>
  <si>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</si>
  <si>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</si>
  <si>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</si>
  <si>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</si>
  <si>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</si>
  <si>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</si>
  <si>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</si>
  <si>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</si>
  <si>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</si>
  <si>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</si>
  <si>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</si>
  <si>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</si>
  <si>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</si>
  <si>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</si>
  <si>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</si>
  <si>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</si>
  <si>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</si>
  <si>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</si>
  <si>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</si>
  <si>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</si>
  <si>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</si>
  <si>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</si>
  <si>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</si>
  <si>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</si>
  <si>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</si>
  <si>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</si>
  <si>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</si>
  <si>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</si>
  <si>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</si>
  <si>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</si>
  <si>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</si>
  <si>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</si>
  <si>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</si>
  <si>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</si>
  <si>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</si>
  <si>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</si>
  <si>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</si>
  <si>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</si>
  <si>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</si>
  <si>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</si>
  <si>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</si>
  <si>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</si>
  <si>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</si>
  <si>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</si>
  <si>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</si>
  <si>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</si>
  <si>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</si>
  <si>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</si>
  <si>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</si>
  <si>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</si>
  <si>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</si>
  <si>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</si>
  <si>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</si>
  <si>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</si>
  <si>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</si>
  <si>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</si>
  <si>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</si>
  <si>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</si>
  <si>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</si>
  <si>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</si>
  <si>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</si>
  <si>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</si>
  <si>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</si>
  <si>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</si>
  <si>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</si>
  <si>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</si>
  <si>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</si>
  <si>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</si>
  <si>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</si>
  <si>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</si>
  <si>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</si>
  <si>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</si>
  <si>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</si>
  <si>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</si>
  <si>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</si>
  <si>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</si>
  <si>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</si>
  <si>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</si>
  <si>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</si>
  <si>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</si>
  <si>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</si>
  <si>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</si>
  <si>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</si>
  <si>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</si>
  <si>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</si>
  <si>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</si>
  <si>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</si>
  <si>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</si>
  <si>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</si>
  <si>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</si>
  <si>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</si>
  <si>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</si>
  <si>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</si>
  <si>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</si>
  <si>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</si>
  <si>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</si>
  <si>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</si>
  <si>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</si>
  <si>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</si>
  <si>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</si>
  <si>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</si>
  <si>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</si>
  <si>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</si>
  <si>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</si>
  <si>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</si>
  <si>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</si>
  <si>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</si>
  <si>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</si>
  <si>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</si>
  <si>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</si>
  <si>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</si>
  <si>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</si>
  <si>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</si>
  <si>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</si>
  <si>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</si>
  <si>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</si>
  <si>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</si>
  <si>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</si>
  <si>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</si>
  <si>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</si>
  <si>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</si>
  <si>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</si>
  <si>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</si>
  <si>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</si>
  <si>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</si>
  <si>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</si>
  <si>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</si>
  <si>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</si>
  <si>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</si>
  <si>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</si>
  <si>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</si>
  <si>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</si>
  <si>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</si>
  <si>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</si>
  <si>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</si>
  <si>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</si>
  <si>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</si>
  <si>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</si>
  <si>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</si>
  <si>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</si>
  <si>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</si>
  <si>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</si>
  <si>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</si>
  <si>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</si>
  <si>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</si>
  <si>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</si>
  <si>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</si>
  <si>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</si>
  <si>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</si>
  <si>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</si>
  <si>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</si>
  <si>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</si>
  <si>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</si>
  <si>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</si>
  <si>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</si>
  <si>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</si>
  <si>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</si>
  <si>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</si>
  <si>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</si>
  <si>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</si>
  <si>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</si>
  <si>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</si>
  <si>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</si>
  <si>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</si>
  <si>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</si>
  <si>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</si>
  <si>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</si>
  <si>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</si>
  <si>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</si>
  <si>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</si>
  <si>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</si>
  <si>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</si>
  <si>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</si>
  <si>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</si>
  <si>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</si>
  <si>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</si>
  <si>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</si>
  <si>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</si>
  <si>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</si>
  <si>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</si>
  <si>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</si>
  <si>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</si>
  <si>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</si>
  <si>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</si>
  <si>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</si>
  <si>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</si>
  <si>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</si>
  <si>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</si>
  <si>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</si>
  <si>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</si>
  <si>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</si>
  <si>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</si>
  <si>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</si>
  <si>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</si>
  <si>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</si>
  <si>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</si>
  <si>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</si>
  <si>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</si>
  <si>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</si>
  <si>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</si>
  <si>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</si>
  <si>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</si>
  <si>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</si>
  <si>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</si>
  <si>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</si>
  <si>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</si>
  <si>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</si>
  <si>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</si>
  <si>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</si>
  <si>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</si>
  <si>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</si>
  <si>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</si>
  <si>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</si>
  <si>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</si>
  <si>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</si>
  <si>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</si>
  <si>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</si>
  <si>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</si>
  <si>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</si>
  <si>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</si>
  <si>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</si>
  <si>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</si>
  <si>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</si>
  <si>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</si>
  <si>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</si>
  <si>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</si>
  <si>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</si>
  <si>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</si>
  <si>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</si>
  <si>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</si>
  <si>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</si>
  <si>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</si>
  <si>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</si>
  <si>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</si>
  <si>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</si>
  <si>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</si>
  <si>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</si>
  <si>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</si>
  <si>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</si>
  <si>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</si>
  <si>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</si>
  <si>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</si>
  <si>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</si>
  <si>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</si>
  <si>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</si>
  <si>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</si>
  <si>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</si>
  <si>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</si>
  <si>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</si>
  <si>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</si>
  <si>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</si>
  <si>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</si>
  <si>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</si>
  <si>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</si>
  <si>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</si>
  <si>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</si>
  <si>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</si>
  <si>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</si>
  <si>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</si>
  <si>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</si>
  <si>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</si>
  <si>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</si>
  <si>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</si>
  <si>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</si>
  <si>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</si>
  <si>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</si>
  <si>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</si>
  <si>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</si>
  <si>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</si>
  <si>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</si>
  <si>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</si>
  <si>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</si>
  <si>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</si>
  <si>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</si>
  <si>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</si>
  <si>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</si>
  <si>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</si>
  <si>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</si>
  <si>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</si>
  <si>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</si>
  <si>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</si>
  <si>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</si>
  <si>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</si>
  <si>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</si>
  <si>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</si>
  <si>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</si>
  <si>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</si>
  <si>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</si>
  <si>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</si>
  <si>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</si>
  <si>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</si>
  <si>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</si>
  <si>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</si>
  <si>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</si>
  <si>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</si>
  <si>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</si>
  <si>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</si>
  <si>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</si>
  <si>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</si>
  <si>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</si>
  <si>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</si>
  <si>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</si>
  <si>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</si>
  <si>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</si>
  <si>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</si>
  <si>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</si>
  <si>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</si>
  <si>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</si>
  <si>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</si>
  <si>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</si>
  <si>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</si>
  <si>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</si>
  <si>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</si>
  <si>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</si>
  <si>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</si>
  <si>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</si>
  <si>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</si>
  <si>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</si>
  <si>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</si>
  <si>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</si>
  <si>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</si>
  <si>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</si>
  <si>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</si>
  <si>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</si>
  <si>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</si>
  <si>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</si>
  <si>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</si>
  <si>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</si>
  <si>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</si>
  <si>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</si>
  <si>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</si>
  <si>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</si>
  <si>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</si>
  <si>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</si>
  <si>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</si>
  <si>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</si>
  <si>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</si>
  <si>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</si>
  <si>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</si>
  <si>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</si>
  <si>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</si>
  <si>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</si>
  <si>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</si>
  <si>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</si>
  <si>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</si>
  <si>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</si>
  <si>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</si>
  <si>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</si>
  <si>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</si>
  <si>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</si>
  <si>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</si>
  <si>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</si>
  <si>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</si>
  <si>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</si>
  <si>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</si>
  <si>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</si>
  <si>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</si>
  <si>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</si>
  <si>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</si>
  <si>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</si>
  <si>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</si>
  <si>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</si>
  <si>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</si>
  <si>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</si>
  <si>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</si>
  <si>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</si>
  <si>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</si>
  <si>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</si>
  <si>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</si>
  <si>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</si>
  <si>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</si>
  <si>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</si>
  <si>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</si>
  <si>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</si>
  <si>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</si>
  <si>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</si>
  <si>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</si>
  <si>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</si>
  <si>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</si>
  <si>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</si>
  <si>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</si>
  <si>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</si>
  <si>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</si>
  <si>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</si>
  <si>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</si>
  <si>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</si>
  <si>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</si>
  <si>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</si>
  <si>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</si>
  <si>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</si>
  <si>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</si>
  <si>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</si>
  <si>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</si>
  <si>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</si>
  <si>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</si>
  <si>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</si>
  <si>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</si>
  <si>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</si>
  <si>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</si>
  <si>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</si>
  <si>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</si>
  <si>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</si>
  <si>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</si>
  <si>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</si>
  <si>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</si>
  <si>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</si>
  <si>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</si>
  <si>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</si>
  <si>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</si>
  <si>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</si>
  <si>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</si>
  <si>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</si>
  <si>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</si>
  <si>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</si>
  <si>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</si>
  <si>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</si>
  <si>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</si>
  <si>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</si>
  <si>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</si>
  <si>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</si>
  <si>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</si>
  <si>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</si>
  <si>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</si>
  <si>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</si>
  <si>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</si>
  <si>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</si>
  <si>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</si>
  <si>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</si>
  <si>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</si>
  <si>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</si>
  <si>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</si>
  <si>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</si>
  <si>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</si>
  <si>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</si>
  <si>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</si>
  <si>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</si>
  <si>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</si>
  <si>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</si>
  <si>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</si>
  <si>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</si>
  <si>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</si>
  <si>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</si>
  <si>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</si>
  <si>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</si>
  <si>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</si>
  <si>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</si>
  <si>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</si>
  <si>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</si>
  <si>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</si>
  <si>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</si>
  <si>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</si>
  <si>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</si>
  <si>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</si>
  <si>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</si>
  <si>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</si>
  <si>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</si>
  <si>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</si>
  <si>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</si>
  <si>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</si>
  <si>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</si>
  <si>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</si>
  <si>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</si>
  <si>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</si>
  <si>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</si>
  <si>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</si>
  <si>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</si>
  <si>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</si>
  <si>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</si>
  <si>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</si>
  <si>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</si>
  <si>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</si>
  <si>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</si>
  <si>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</si>
  <si>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</si>
  <si>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</si>
  <si>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</si>
  <si>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</si>
  <si>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</si>
  <si>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</si>
  <si>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</si>
  <si>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</si>
  <si>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</si>
  <si>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</si>
  <si>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</si>
  <si>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</si>
  <si>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</si>
  <si>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</si>
  <si>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</si>
  <si>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</si>
  <si>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</si>
  <si>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</si>
  <si>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</si>
  <si>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</si>
  <si>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</si>
  <si>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</si>
  <si>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</si>
  <si>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</si>
  <si>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</si>
  <si>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</si>
  <si>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</si>
  <si>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</si>
  <si>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</si>
  <si>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</si>
  <si>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</si>
  <si>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</si>
  <si>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</si>
  <si>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</si>
  <si>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</si>
  <si>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</si>
  <si>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</si>
  <si>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</si>
  <si>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</si>
  <si>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</si>
  <si>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</si>
  <si>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</si>
  <si>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</si>
  <si>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</si>
  <si>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</si>
  <si>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</si>
  <si>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</si>
  <si>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</si>
  <si>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</si>
  <si>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</si>
  <si>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</si>
  <si>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</si>
  <si>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</si>
  <si>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</si>
  <si>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</si>
  <si>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</si>
  <si>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</si>
  <si>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</si>
  <si>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</si>
  <si>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</si>
  <si>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</si>
  <si>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</si>
  <si>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</si>
  <si>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</si>
  <si>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</si>
  <si>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</si>
  <si>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</si>
  <si>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</si>
  <si>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</si>
  <si>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</si>
  <si>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</si>
  <si>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</si>
  <si>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</si>
  <si>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</si>
  <si>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</si>
  <si>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</si>
  <si>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</si>
  <si>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</si>
  <si>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</si>
  <si>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</si>
  <si>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</si>
  <si>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</si>
  <si>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</si>
  <si>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</si>
  <si>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</si>
  <si>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</si>
  <si>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</si>
  <si>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</si>
  <si>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</si>
  <si>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</si>
  <si>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</si>
  <si>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</si>
  <si>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</si>
  <si>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</si>
  <si>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</si>
  <si>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</si>
  <si>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</si>
  <si>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</si>
  <si>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</si>
  <si>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</si>
  <si>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</si>
  <si>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</si>
  <si>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</si>
  <si>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</si>
  <si>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</si>
  <si>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</si>
  <si>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</si>
  <si>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</si>
  <si>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</si>
  <si>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</si>
  <si>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</si>
  <si>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</si>
  <si>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</si>
  <si>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</si>
  <si>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</si>
  <si>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</si>
  <si>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</si>
  <si>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</si>
  <si>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</si>
  <si>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</si>
  <si>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</si>
  <si>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</si>
  <si>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</si>
  <si>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</si>
  <si>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</si>
  <si>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</si>
  <si>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</si>
  <si>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</si>
  <si>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</si>
  <si>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</si>
  <si>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</si>
  <si>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</si>
  <si>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</si>
  <si>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</si>
  <si>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</si>
  <si>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</si>
  <si>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</si>
  <si>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</si>
  <si>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</si>
  <si>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</si>
  <si>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</si>
  <si>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</si>
  <si>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</si>
  <si>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</si>
  <si>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</si>
  <si>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</si>
  <si>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</si>
  <si>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</si>
  <si>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</si>
  <si>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</si>
  <si>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</si>
  <si>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</si>
  <si>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</si>
  <si>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</si>
  <si>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</si>
  <si>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</si>
  <si>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</si>
  <si>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</si>
  <si>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</si>
  <si>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</si>
  <si>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</si>
  <si>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</si>
  <si>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</si>
  <si>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</si>
  <si>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</si>
  <si>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</si>
  <si>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</si>
  <si>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</si>
  <si>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</si>
  <si>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</si>
  <si>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</si>
  <si>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</si>
  <si>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</si>
  <si>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</si>
  <si>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</si>
  <si>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</si>
  <si>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</si>
  <si>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</si>
  <si>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</si>
  <si>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</si>
  <si>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</si>
  <si>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</si>
  <si>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</si>
  <si>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</si>
  <si>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</si>
  <si>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</si>
  <si>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</si>
  <si>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</si>
  <si>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</si>
  <si>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</si>
  <si>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</si>
  <si>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</si>
  <si>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</si>
  <si>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</si>
  <si>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</si>
  <si>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</si>
  <si>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</si>
  <si>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</si>
  <si>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</si>
  <si>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</si>
  <si>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</si>
  <si>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</si>
  <si>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</si>
  <si>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</si>
  <si>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</si>
  <si>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</si>
  <si>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</si>
  <si>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</si>
  <si>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</si>
  <si>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</si>
  <si>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</si>
  <si>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</si>
  <si>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</si>
  <si>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</si>
  <si>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</si>
  <si>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</si>
  <si>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</si>
  <si>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</si>
  <si>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</si>
  <si>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</si>
  <si>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</si>
  <si>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</si>
  <si>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</si>
  <si>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</si>
  <si>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</si>
  <si>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</si>
  <si>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</si>
  <si>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</si>
  <si>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</si>
  <si>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</si>
  <si>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</si>
  <si>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</si>
  <si>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</si>
  <si>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</si>
  <si>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</si>
  <si>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</si>
  <si>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</si>
  <si>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</si>
  <si>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</si>
  <si>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</si>
  <si>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</si>
  <si>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</si>
  <si>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</si>
  <si>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</si>
  <si>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</si>
  <si>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</si>
  <si>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</si>
  <si>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</si>
  <si>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</si>
  <si>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</si>
  <si>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</si>
  <si>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</si>
  <si>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</si>
  <si>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</si>
  <si>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</si>
  <si>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</si>
  <si>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</si>
  <si>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</si>
  <si>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</si>
  <si>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</si>
  <si>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</si>
  <si>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</si>
  <si>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</si>
  <si>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</si>
  <si>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</si>
  <si>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</si>
  <si>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</si>
  <si>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</si>
  <si>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</si>
  <si>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</si>
  <si>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</si>
  <si>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</si>
  <si>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</si>
  <si>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</si>
  <si>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</si>
  <si>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</si>
  <si>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</si>
  <si>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</si>
  <si>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</si>
  <si>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</si>
  <si>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</si>
  <si>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</si>
  <si>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</si>
  <si>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</si>
  <si>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</si>
  <si>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</si>
  <si>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</si>
  <si>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</si>
  <si>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</si>
  <si>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</si>
  <si>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</si>
  <si>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</si>
  <si>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</si>
  <si>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</si>
  <si>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</si>
  <si>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</si>
  <si>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</si>
  <si>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</si>
  <si>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</si>
  <si>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</si>
  <si>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</si>
  <si>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</si>
  <si>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</si>
  <si>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</si>
  <si>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</si>
  <si>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</si>
  <si>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</si>
  <si>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</si>
  <si>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</si>
  <si>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</si>
  <si>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</si>
  <si>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</si>
  <si>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</si>
  <si>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</si>
  <si>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</si>
  <si>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</si>
  <si>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</si>
  <si>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</si>
  <si>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</si>
  <si>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</si>
  <si>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</si>
  <si>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</si>
  <si>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</si>
  <si>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</si>
  <si>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</si>
  <si>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</si>
  <si>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</si>
  <si>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</si>
  <si>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</si>
  <si>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</si>
  <si>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</si>
  <si>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</si>
  <si>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</si>
  <si>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</si>
  <si>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</si>
  <si>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</si>
  <si>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</si>
  <si>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</si>
  <si>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</si>
  <si>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</si>
  <si>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</si>
  <si>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</si>
  <si>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</si>
  <si>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</si>
  <si>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</si>
  <si>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</si>
  <si>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</si>
  <si>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</si>
  <si>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</si>
  <si>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</si>
  <si>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</si>
  <si>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</si>
  <si>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</si>
  <si>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</si>
  <si>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</si>
  <si>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</si>
  <si>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</si>
  <si>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</si>
  <si>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</si>
  <si>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</si>
  <si>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</si>
  <si>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</si>
  <si>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</si>
  <si>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</si>
  <si>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</si>
  <si>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</si>
  <si>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</si>
  <si>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</si>
  <si>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</si>
  <si>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</si>
  <si>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</si>
  <si>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</si>
  <si>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</si>
  <si>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</si>
  <si>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</si>
  <si>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</si>
  <si>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</si>
  <si>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</si>
  <si>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</si>
  <si>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</si>
  <si>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</si>
  <si>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</si>
  <si>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</si>
  <si>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</si>
  <si>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</si>
  <si>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</si>
  <si>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</si>
  <si>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</si>
  <si>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</si>
  <si>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</si>
  <si>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</si>
  <si>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</si>
  <si>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</si>
  <si>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</si>
  <si>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</si>
  <si>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</si>
  <si>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</si>
  <si>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</si>
  <si>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</si>
  <si>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</si>
  <si>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</si>
  <si>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</si>
  <si>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</si>
  <si>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</si>
  <si>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</si>
  <si>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</si>
  <si>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</si>
  <si>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</si>
  <si>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</si>
  <si>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</si>
  <si>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</si>
  <si>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</si>
  <si>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</si>
  <si>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</si>
  <si>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</si>
  <si>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</si>
  <si>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</si>
  <si>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</si>
  <si>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</si>
  <si>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</si>
  <si>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</si>
  <si>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</si>
  <si>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</si>
  <si>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</si>
  <si>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</si>
  <si>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</si>
  <si>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</si>
  <si>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</si>
  <si>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</si>
  <si>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</si>
  <si>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</si>
  <si>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</si>
  <si>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</si>
  <si>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</si>
  <si>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</si>
  <si>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</si>
  <si>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</si>
  <si>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</si>
  <si>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</si>
  <si>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</si>
  <si>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</si>
  <si>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</si>
  <si>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</si>
  <si>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</si>
  <si>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</si>
  <si>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</si>
  <si>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</si>
  <si>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</si>
  <si>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</si>
  <si>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</si>
  <si>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</si>
  <si>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</si>
  <si>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</si>
  <si>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</si>
  <si>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</si>
  <si>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</si>
  <si>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</si>
  <si>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</si>
  <si>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</si>
  <si>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</si>
  <si>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</si>
  <si>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</si>
  <si>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</si>
  <si>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</si>
  <si>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</si>
  <si>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</si>
  <si>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</si>
  <si>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</si>
  <si>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</si>
  <si>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</si>
  <si>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</si>
  <si>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</si>
  <si>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</si>
  <si>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</si>
  <si>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</si>
  <si>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</si>
  <si>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</si>
  <si>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</si>
  <si>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</si>
  <si>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</si>
  <si>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</si>
  <si>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</si>
  <si>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</si>
  <si>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</si>
  <si>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</si>
  <si>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</si>
  <si>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</si>
  <si>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</si>
  <si>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</si>
  <si>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</si>
  <si>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</si>
  <si>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</si>
  <si>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</si>
  <si>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</si>
  <si>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</si>
  <si>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</si>
  <si>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</si>
  <si>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</si>
  <si>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</si>
  <si>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</si>
  <si>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</si>
  <si>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</si>
  <si>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</si>
  <si>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</si>
  <si>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</si>
  <si>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</si>
  <si>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</si>
  <si>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</si>
  <si>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</si>
  <si>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</si>
  <si>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</si>
  <si>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</si>
  <si>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</si>
  <si>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</si>
  <si>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</si>
  <si>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</si>
  <si>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</si>
  <si>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</si>
  <si>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</si>
  <si>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</si>
  <si>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</si>
  <si>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</si>
  <si>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</si>
  <si>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</si>
  <si>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</si>
  <si>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</si>
  <si>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</si>
  <si>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</si>
  <si>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</si>
  <si>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</si>
  <si>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</si>
  <si>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</si>
  <si>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</si>
  <si>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</si>
  <si>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</si>
  <si>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</si>
  <si>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</si>
  <si>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</si>
  <si>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</si>
  <si>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</si>
  <si>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</si>
  <si>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</si>
  <si>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</si>
  <si>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</si>
  <si>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</si>
  <si>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</si>
  <si>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</si>
  <si>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</si>
  <si>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</si>
  <si>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</si>
  <si>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</si>
  <si>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</si>
  <si>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</si>
  <si>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</si>
  <si>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</si>
  <si>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</si>
  <si>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</si>
  <si>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</si>
  <si>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</si>
  <si>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</si>
  <si>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</si>
  <si>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</si>
  <si>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</si>
  <si>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</si>
  <si>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</si>
  <si>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</si>
  <si>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</si>
  <si>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</si>
  <si>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</si>
  <si>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</si>
  <si>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</si>
  <si>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</si>
  <si>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</si>
  <si>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</si>
  <si>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</si>
  <si>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</si>
  <si>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</si>
  <si>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</si>
  <si>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</si>
  <si>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</si>
  <si>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</si>
  <si>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</si>
  <si>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</si>
  <si>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</si>
  <si>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</si>
  <si>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</si>
  <si>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</si>
  <si>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</si>
  <si>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</si>
  <si>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</si>
  <si>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</si>
  <si>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</si>
  <si>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</si>
  <si>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</si>
  <si>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</si>
  <si>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</si>
  <si>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</si>
  <si>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</si>
  <si>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</si>
  <si>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</si>
  <si>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</si>
  <si>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</si>
  <si>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</si>
  <si>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</si>
  <si>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</si>
  <si>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</si>
  <si>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</si>
  <si>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</si>
  <si>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</si>
  <si>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</si>
  <si>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</si>
  <si>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</si>
  <si>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</si>
  <si>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</si>
  <si>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</si>
  <si>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</si>
  <si>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</si>
  <si>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</si>
  <si>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</si>
  <si>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</si>
  <si>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</si>
  <si>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</si>
  <si>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</si>
  <si>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</si>
  <si>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</si>
  <si>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</si>
  <si>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</si>
  <si>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</si>
  <si>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</si>
  <si>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</si>
  <si>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</si>
  <si>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</si>
  <si>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</si>
  <si>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</si>
  <si>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</si>
  <si>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</si>
  <si>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</si>
  <si>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</si>
  <si>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</si>
  <si>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</si>
  <si>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</si>
  <si>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</si>
  <si>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</si>
  <si>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</si>
  <si>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</si>
  <si>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</si>
  <si>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</si>
  <si>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</si>
  <si>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</si>
  <si>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</si>
  <si>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</si>
  <si>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</si>
  <si>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</si>
  <si>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</si>
  <si>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</si>
  <si>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</si>
  <si>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</si>
  <si>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</si>
  <si>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</si>
  <si>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</si>
  <si>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</si>
  <si>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</si>
  <si>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</si>
  <si>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</si>
  <si>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</si>
  <si>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</si>
  <si>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</si>
  <si>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</si>
  <si>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</si>
  <si>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</si>
  <si>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</si>
  <si>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</si>
  <si>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</si>
  <si>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</si>
  <si>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</si>
  <si>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</si>
  <si>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</si>
  <si>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</si>
  <si>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</si>
  <si>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</si>
  <si>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</si>
  <si>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</si>
  <si>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</si>
  <si>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</si>
  <si>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</si>
  <si>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</si>
  <si>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</si>
  <si>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</si>
  <si>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</si>
  <si>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</si>
  <si>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</si>
  <si>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</si>
  <si>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</si>
  <si>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</si>
  <si>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</si>
  <si>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</si>
  <si>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</si>
  <si>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</si>
  <si>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</si>
  <si>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</si>
  <si>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</si>
  <si>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</si>
  <si>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</si>
  <si>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</si>
  <si>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</si>
  <si>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</si>
  <si>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</si>
  <si>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</si>
  <si>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</si>
  <si>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</si>
  <si>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</si>
  <si>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</si>
  <si>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</si>
  <si>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</si>
  <si>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</si>
  <si>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</si>
  <si>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</si>
  <si>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</si>
  <si>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</si>
  <si>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</si>
  <si>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</si>
  <si>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</si>
  <si>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</si>
  <si>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</si>
  <si>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</si>
  <si>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</si>
  <si>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</si>
  <si>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</si>
  <si>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</si>
  <si>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</si>
  <si>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</si>
  <si>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</si>
  <si>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</si>
  <si>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</si>
  <si>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</si>
  <si>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</si>
  <si>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</si>
  <si>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</si>
  <si>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</si>
  <si>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</si>
  <si>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</si>
  <si>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</si>
  <si>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</si>
  <si>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</si>
  <si>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</si>
  <si>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</si>
  <si>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</si>
  <si>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</si>
  <si>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</si>
  <si>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</si>
  <si>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</si>
  <si>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</si>
  <si>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</si>
  <si>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</si>
  <si>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</si>
  <si>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</si>
  <si>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</si>
  <si>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</si>
  <si>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</si>
  <si>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</si>
  <si>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</si>
  <si>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</si>
  <si>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</si>
  <si>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</si>
  <si>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</si>
  <si>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</si>
  <si>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</si>
  <si>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</si>
  <si>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</si>
  <si>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</si>
  <si>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</si>
  <si>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</si>
  <si>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</si>
  <si>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</si>
  <si>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</si>
  <si>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</si>
  <si>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</si>
  <si>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</si>
  <si>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</si>
  <si>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</si>
  <si>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</si>
  <si>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</si>
  <si>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</si>
  <si>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</si>
  <si>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</si>
  <si>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</si>
  <si>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</si>
  <si>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</si>
  <si>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</si>
  <si>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</si>
  <si>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</si>
  <si>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</si>
  <si>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</si>
  <si>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</si>
  <si>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</si>
  <si>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</si>
  <si>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</si>
  <si>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</si>
  <si>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</si>
  <si>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</si>
  <si>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</si>
  <si>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</si>
  <si>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</si>
  <si>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</si>
  <si>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</si>
  <si>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</si>
  <si>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</si>
  <si>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</si>
  <si>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</si>
  <si>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</si>
  <si>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</si>
  <si>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</si>
  <si>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</si>
  <si>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</si>
  <si>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</si>
  <si>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</si>
  <si>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</si>
  <si>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</si>
  <si>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</si>
  <si>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</si>
  <si>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</si>
  <si>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</si>
  <si>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</si>
  <si>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</si>
  <si>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</si>
  <si>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</si>
  <si>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</si>
  <si>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</si>
  <si>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</si>
  <si>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</si>
  <si>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</si>
  <si>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</si>
  <si>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</si>
  <si>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</si>
  <si>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</si>
  <si>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</si>
  <si>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</si>
  <si>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</si>
  <si>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</si>
  <si>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</si>
  <si>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</si>
  <si>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</si>
  <si>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</si>
  <si>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</si>
  <si>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</si>
  <si>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</si>
  <si>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</si>
  <si>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</si>
  <si>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</si>
  <si>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</si>
  <si>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</si>
  <si>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</si>
  <si>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</si>
  <si>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</si>
  <si>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</si>
  <si>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</si>
  <si>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</si>
  <si>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</si>
  <si>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</si>
  <si>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</si>
  <si>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</si>
  <si>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</si>
  <si>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</si>
  <si>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</si>
  <si>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</si>
  <si>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</si>
  <si>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</si>
  <si>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</si>
  <si>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</si>
  <si>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</si>
  <si>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</si>
  <si>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</si>
  <si>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</si>
  <si>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</si>
  <si>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</si>
  <si>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</si>
  <si>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</si>
  <si>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</si>
  <si>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</si>
  <si>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</si>
  <si>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</si>
  <si>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</si>
  <si>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</si>
  <si>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</si>
  <si>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</si>
  <si>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</si>
  <si>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</si>
  <si>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</si>
  <si>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</si>
  <si>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</si>
  <si>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</si>
  <si>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</si>
  <si>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</si>
  <si>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</si>
  <si>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</si>
  <si>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</si>
  <si>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</si>
  <si>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</si>
  <si>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</si>
  <si>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</si>
  <si>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</si>
  <si>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</si>
  <si>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</si>
  <si>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</si>
  <si>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</si>
  <si>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</si>
  <si>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</si>
  <si>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</si>
  <si>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</si>
  <si>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</si>
  <si>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</si>
  <si>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</si>
  <si>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</si>
  <si>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</si>
  <si>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</si>
  <si>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</si>
  <si>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</si>
  <si>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</si>
  <si>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</si>
  <si>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</si>
  <si>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</si>
  <si>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</si>
  <si>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</si>
  <si>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</si>
  <si>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</si>
  <si>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</si>
  <si>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</si>
  <si>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</si>
  <si>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</si>
  <si>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</si>
  <si>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</si>
  <si>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</si>
  <si>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</si>
  <si>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</si>
  <si>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</si>
  <si>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</si>
  <si>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</si>
  <si>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</si>
  <si>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</si>
  <si>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</si>
  <si>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</si>
  <si>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</si>
  <si>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</si>
  <si>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</si>
  <si>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</si>
  <si>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</si>
  <si>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</si>
  <si>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</si>
  <si>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</si>
  <si>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</si>
  <si>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</si>
  <si>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</si>
  <si>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</si>
  <si>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</si>
  <si>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</si>
  <si>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</si>
  <si>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</si>
  <si>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</si>
  <si>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</si>
  <si>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</si>
  <si>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</si>
  <si>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</si>
  <si>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</si>
  <si>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</si>
  <si>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</si>
  <si>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</si>
  <si>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</si>
  <si>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</si>
  <si>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</si>
  <si>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</si>
  <si>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</si>
  <si>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</si>
  <si>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</si>
  <si>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</si>
  <si>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</si>
  <si>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</si>
  <si>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</si>
  <si>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</si>
  <si>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</si>
  <si>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</si>
  <si>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</si>
  <si>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</si>
  <si>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</si>
  <si>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</si>
  <si>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</si>
  <si>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</si>
  <si>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</si>
  <si>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</si>
  <si>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</si>
  <si>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</si>
  <si>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</si>
  <si>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</si>
  <si>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</si>
  <si>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</si>
  <si>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</si>
  <si>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</si>
  <si>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</si>
  <si>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</si>
  <si>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</si>
  <si>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</si>
  <si>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</si>
  <si>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</si>
  <si>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</si>
  <si>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</si>
  <si>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</si>
  <si>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</si>
  <si>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</si>
  <si>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</si>
  <si>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</si>
  <si>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</si>
  <si>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</si>
  <si>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</si>
  <si>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</si>
  <si>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</si>
  <si>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</si>
  <si>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</si>
  <si>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</si>
  <si>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</si>
  <si>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</si>
  <si>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</si>
  <si>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</si>
  <si>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</si>
  <si>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</si>
  <si>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</si>
  <si>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</si>
  <si>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</si>
  <si>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</si>
  <si>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</si>
  <si>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</si>
  <si>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</si>
  <si>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</si>
  <si>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</si>
  <si>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</si>
  <si>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</si>
  <si>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</si>
  <si>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</si>
  <si>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</si>
  <si>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</si>
  <si>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</si>
  <si>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</si>
  <si>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</si>
  <si>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</si>
  <si>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</si>
  <si>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</si>
  <si>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</si>
  <si>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</si>
  <si>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</si>
  <si>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</si>
  <si>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</si>
  <si>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</si>
  <si>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</si>
  <si>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</si>
  <si>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</si>
  <si>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</si>
  <si>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</si>
  <si>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</si>
  <si>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</si>
  <si>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</si>
  <si>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</si>
  <si>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</si>
  <si>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</si>
  <si>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</si>
  <si>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</si>
  <si>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</si>
  <si>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</si>
  <si>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</si>
  <si>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</si>
  <si>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</si>
  <si>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</si>
  <si>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</si>
  <si>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</si>
  <si>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</si>
  <si>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</si>
  <si>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</si>
  <si>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</si>
  <si>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</si>
  <si>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</si>
  <si>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</si>
  <si>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</si>
  <si>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</si>
  <si>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</si>
  <si>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</si>
  <si>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</si>
  <si>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</si>
  <si>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</si>
  <si>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</si>
  <si>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</si>
  <si>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</si>
  <si>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</si>
  <si>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</si>
  <si>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</si>
  <si>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</si>
  <si>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</si>
  <si>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</si>
  <si>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</si>
  <si>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</si>
  <si>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</si>
  <si>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</si>
  <si>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</si>
  <si>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</si>
  <si>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</si>
  <si>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</si>
  <si>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</si>
  <si>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</si>
  <si>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</si>
  <si>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</si>
  <si>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</si>
  <si>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</si>
  <si>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</si>
  <si>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</si>
  <si>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</si>
  <si>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</si>
  <si>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</si>
  <si>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</si>
  <si>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</si>
  <si>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</si>
  <si>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</si>
  <si>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</si>
  <si>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</si>
  <si>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</si>
  <si>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</si>
  <si>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</si>
  <si>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</si>
  <si>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</si>
  <si>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</si>
  <si>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</si>
  <si>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</si>
  <si>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</si>
  <si>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</si>
  <si>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</si>
  <si>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</si>
  <si>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</si>
  <si>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</si>
  <si>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</si>
  <si>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</si>
  <si>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</si>
  <si>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</si>
  <si>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</si>
  <si>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</si>
  <si>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</si>
  <si>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</si>
  <si>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</si>
  <si>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</si>
  <si>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</si>
  <si>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</si>
  <si>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</si>
  <si>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</si>
  <si>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</si>
  <si>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</si>
  <si>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</si>
  <si>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</si>
  <si>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</si>
  <si>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</si>
  <si>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</si>
  <si>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</si>
  <si>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</si>
  <si>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</si>
  <si>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</si>
  <si>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</si>
  <si>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</si>
  <si>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</si>
  <si>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</si>
  <si>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</si>
  <si>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</si>
  <si>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</si>
  <si>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</si>
  <si>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</si>
  <si>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</si>
  <si>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</si>
  <si>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</si>
  <si>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</si>
  <si>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</si>
  <si>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</si>
  <si>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</si>
  <si>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</si>
  <si>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</si>
  <si>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</si>
  <si>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</si>
  <si>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</si>
  <si>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</si>
  <si>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</si>
  <si>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</si>
  <si>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</si>
  <si>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</si>
  <si>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</si>
  <si>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</si>
  <si>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</si>
  <si>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</si>
  <si>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</si>
  <si>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</si>
  <si>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</si>
  <si>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</si>
  <si>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</si>
  <si>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</si>
  <si>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</si>
  <si>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</si>
  <si>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</si>
  <si>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</si>
  <si>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</si>
  <si>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</si>
  <si>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</si>
  <si>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</si>
  <si>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</si>
  <si>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</si>
  <si>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</si>
  <si>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</si>
  <si>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</si>
  <si>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</si>
  <si>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</si>
  <si>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</si>
  <si>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</si>
  <si>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</si>
  <si>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</si>
  <si>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</si>
  <si>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</si>
  <si>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</si>
  <si>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</si>
  <si>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</si>
  <si>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</si>
  <si>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</si>
  <si>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</si>
  <si>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</si>
  <si>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</si>
  <si>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</si>
  <si>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</si>
  <si>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</si>
  <si>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</si>
  <si>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</si>
  <si>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</si>
  <si>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</si>
  <si>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</si>
  <si>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</si>
  <si>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</si>
  <si>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</si>
  <si>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</si>
  <si>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</si>
  <si>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</si>
  <si>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</si>
  <si>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</si>
  <si>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</si>
  <si>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</si>
  <si>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</si>
  <si>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</si>
  <si>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</si>
  <si>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</si>
  <si>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</si>
  <si>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</si>
  <si>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</si>
  <si>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</si>
  <si>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</si>
  <si>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</si>
  <si>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</si>
  <si>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</si>
  <si>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</si>
  <si>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</si>
  <si>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</si>
  <si>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</si>
  <si>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</si>
  <si>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</si>
  <si>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</si>
  <si>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</si>
  <si>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</si>
  <si>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</si>
  <si>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</si>
  <si>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</si>
  <si>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</si>
  <si>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</si>
  <si>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</si>
  <si>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</si>
  <si>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</si>
  <si>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</si>
  <si>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</si>
  <si>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</si>
  <si>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</si>
  <si>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</si>
  <si>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</si>
  <si>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</si>
  <si>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</si>
  <si>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</si>
  <si>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</si>
  <si>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</si>
  <si>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</si>
  <si>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</si>
  <si>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</si>
  <si>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</si>
  <si>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</si>
  <si>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</si>
  <si>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</si>
  <si>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</si>
  <si>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</si>
  <si>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</si>
  <si>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</si>
  <si>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</si>
  <si>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</si>
  <si>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</si>
  <si>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</si>
  <si>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</si>
  <si>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</si>
  <si>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</si>
  <si>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</si>
  <si>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</si>
  <si>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</si>
  <si>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</si>
  <si>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</si>
  <si>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</si>
  <si>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</si>
  <si>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</si>
  <si>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</si>
  <si>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</si>
  <si>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</si>
  <si>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</si>
  <si>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</si>
  <si>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</si>
  <si>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</si>
  <si>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</si>
  <si>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</si>
  <si>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</si>
  <si>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</si>
  <si>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</si>
  <si>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</si>
  <si>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</si>
  <si>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</si>
  <si>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</si>
  <si>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</si>
  <si>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</si>
  <si>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</si>
  <si>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</si>
  <si>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</si>
  <si>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</si>
  <si>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</si>
  <si>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</si>
  <si>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</si>
  <si>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</si>
  <si>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</si>
  <si>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</si>
  <si>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</si>
  <si>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</si>
  <si>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</si>
  <si>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</si>
  <si>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</si>
  <si>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</si>
  <si>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</si>
  <si>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</si>
  <si>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</si>
  <si>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</si>
  <si>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</si>
  <si>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</si>
  <si>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</si>
  <si>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</si>
  <si>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</si>
  <si>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</si>
  <si>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</si>
  <si>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</si>
  <si>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</si>
  <si>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</si>
  <si>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</si>
  <si>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</si>
  <si>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</si>
  <si>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</si>
  <si>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</si>
  <si>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</si>
  <si>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</si>
  <si>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</si>
  <si>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</si>
  <si>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</si>
  <si>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</si>
  <si>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</si>
  <si>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</si>
  <si>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</si>
  <si>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</si>
  <si>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</si>
  <si>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</si>
  <si>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</si>
  <si>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</si>
  <si>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</si>
  <si>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</si>
  <si>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</si>
  <si>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</si>
  <si>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</si>
  <si>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</si>
  <si>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</si>
  <si>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</si>
  <si>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</si>
  <si>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</si>
  <si>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</si>
  <si>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</si>
  <si>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</si>
  <si>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</si>
  <si>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</si>
  <si>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</si>
  <si>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</si>
  <si>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</si>
  <si>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</si>
  <si>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</si>
  <si>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</si>
  <si>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</si>
  <si>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</si>
  <si>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</si>
  <si>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</si>
  <si>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</si>
  <si>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</si>
  <si>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</si>
  <si>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</si>
  <si>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</si>
  <si>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</si>
  <si>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</si>
  <si>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</si>
  <si>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</si>
  <si>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</si>
  <si>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</si>
  <si>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</si>
  <si>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</si>
  <si>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</si>
  <si>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</si>
  <si>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</si>
  <si>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</si>
  <si>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</si>
  <si>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</si>
  <si>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</si>
  <si>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</si>
  <si>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</si>
  <si>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</si>
  <si>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</si>
  <si>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</si>
  <si>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</si>
  <si>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</si>
  <si>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</si>
  <si>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</si>
  <si>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</si>
  <si>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</si>
  <si>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</si>
  <si>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</si>
  <si>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</si>
  <si>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</si>
  <si>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</si>
  <si>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</si>
  <si>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</si>
  <si>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</si>
  <si>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</si>
  <si>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</si>
  <si>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</si>
  <si>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</si>
  <si>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</si>
  <si>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</si>
  <si>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</si>
  <si>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</si>
  <si>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</si>
  <si>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</si>
  <si>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</si>
  <si>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</si>
  <si>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</si>
  <si>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</si>
  <si>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</si>
  <si>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</si>
  <si>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</si>
  <si>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</si>
  <si>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</si>
  <si>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</si>
  <si>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</si>
  <si>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</si>
  <si>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</si>
  <si>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</si>
  <si>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</si>
  <si>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</si>
  <si>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</si>
  <si>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</si>
  <si>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</si>
  <si>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</si>
  <si>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</si>
  <si>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</si>
  <si>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</si>
  <si>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</si>
  <si>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</si>
  <si>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</si>
  <si>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</si>
  <si>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</si>
  <si>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</si>
  <si>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</si>
  <si>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</si>
  <si>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</si>
  <si>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</si>
  <si>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</si>
  <si>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</si>
  <si>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</si>
  <si>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</si>
  <si>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</si>
  <si>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</si>
  <si>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</si>
  <si>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</si>
  <si>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</si>
  <si>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</si>
  <si>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</si>
  <si>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</si>
  <si>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</si>
  <si>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</si>
  <si>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</si>
  <si>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</si>
  <si>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</si>
  <si>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</si>
  <si>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</si>
  <si>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</si>
  <si>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</si>
  <si>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</si>
  <si>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</si>
  <si>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</si>
  <si>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</si>
  <si>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</si>
  <si>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</si>
  <si>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</si>
  <si>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</si>
  <si>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</si>
  <si>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</si>
  <si>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</si>
  <si>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</si>
  <si>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</si>
  <si>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</si>
  <si>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</si>
  <si>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</si>
  <si>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</si>
  <si>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</si>
  <si>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</si>
  <si>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</si>
  <si>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</si>
  <si>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</si>
  <si>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</si>
  <si>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</si>
  <si>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</si>
  <si>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</si>
  <si>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</si>
  <si>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</si>
  <si>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</si>
  <si>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</si>
  <si>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</si>
  <si>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</si>
  <si>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</si>
  <si>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</si>
  <si>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</si>
  <si>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</si>
  <si>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</si>
  <si>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</si>
  <si>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</si>
  <si>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</si>
  <si>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</si>
  <si>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</si>
  <si>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</si>
  <si>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</si>
  <si>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</si>
  <si>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</si>
  <si>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</si>
  <si>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</si>
  <si>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</si>
  <si>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</si>
  <si>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</si>
  <si>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</si>
  <si>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</si>
  <si>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</si>
  <si>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</si>
  <si>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</si>
  <si>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</si>
  <si>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</si>
  <si>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</si>
  <si>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</si>
  <si>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</si>
  <si>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</si>
  <si>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</si>
  <si>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</si>
  <si>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</si>
  <si>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</si>
  <si>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</si>
  <si>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</si>
  <si>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</si>
  <si>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</si>
  <si>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</si>
  <si>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</si>
  <si>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</si>
  <si>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</si>
  <si>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</si>
  <si>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</si>
  <si>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</si>
  <si>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</si>
  <si>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</si>
  <si>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</si>
  <si>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</si>
  <si>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</si>
  <si>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</si>
  <si>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</si>
  <si>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</si>
  <si>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</si>
  <si>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</si>
  <si>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</si>
  <si>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</si>
  <si>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</si>
  <si>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</si>
  <si>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</si>
  <si>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</si>
  <si>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</si>
  <si>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</si>
  <si>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</si>
  <si>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</si>
  <si>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</si>
  <si>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</si>
  <si>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</si>
  <si>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</si>
  <si>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</si>
  <si>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</si>
  <si>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</si>
  <si>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</si>
  <si>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</si>
  <si>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</si>
  <si>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</si>
  <si>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</si>
  <si>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</si>
  <si>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</si>
  <si>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</si>
  <si>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</si>
  <si>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</si>
  <si>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</si>
  <si>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</si>
  <si>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</si>
  <si>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</si>
  <si>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</si>
  <si>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</si>
  <si>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</si>
  <si>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</si>
  <si>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</si>
  <si>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</si>
  <si>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</si>
  <si>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</si>
  <si>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</si>
  <si>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</si>
  <si>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</si>
  <si>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</si>
  <si>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</si>
  <si>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</si>
  <si>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</si>
  <si>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</si>
  <si>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</si>
  <si>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</si>
  <si>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</si>
  <si>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</si>
  <si>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</si>
  <si>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</si>
  <si>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</si>
  <si>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</si>
  <si>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</si>
  <si>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</si>
  <si>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</si>
  <si>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</si>
  <si>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</si>
  <si>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</si>
  <si>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</si>
  <si>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</si>
  <si>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</si>
  <si>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</si>
  <si>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</si>
  <si>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</si>
  <si>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</si>
  <si>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</si>
  <si>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</si>
  <si>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</si>
  <si>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</si>
  <si>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</si>
  <si>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</si>
  <si>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</si>
  <si>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</si>
  <si>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</si>
  <si>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</si>
  <si>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</si>
  <si>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</si>
  <si>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</si>
  <si>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</si>
  <si>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</si>
  <si>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</si>
  <si>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</si>
  <si>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</si>
  <si>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</si>
  <si>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</si>
  <si>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</si>
  <si>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</si>
  <si>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</si>
  <si>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</si>
  <si>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</si>
  <si>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</si>
  <si>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</si>
  <si>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</si>
  <si>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</si>
  <si>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</si>
  <si>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</si>
  <si>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</si>
  <si>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</si>
  <si>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</si>
  <si>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</si>
  <si>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</si>
  <si>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</si>
  <si>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</si>
  <si>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</si>
  <si>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</si>
  <si>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</si>
  <si>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</si>
  <si>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</si>
  <si>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</si>
  <si>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</si>
  <si>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</si>
  <si>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</si>
  <si>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</si>
  <si>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</si>
  <si>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</si>
  <si>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</si>
  <si>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</si>
  <si>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</si>
  <si>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</si>
  <si>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</si>
  <si>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</si>
  <si>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</si>
  <si>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</si>
  <si>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</si>
  <si>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</si>
  <si>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</si>
  <si>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</si>
  <si>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</si>
  <si>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</si>
  <si>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</si>
  <si>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</si>
  <si>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</si>
  <si>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</si>
  <si>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</si>
  <si>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</si>
  <si>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</si>
  <si>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</si>
  <si>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</si>
  <si>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</si>
  <si>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</si>
  <si>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</si>
  <si>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</si>
  <si>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</si>
  <si>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</si>
  <si>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</si>
  <si>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</si>
  <si>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</si>
  <si>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</si>
  <si>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</si>
  <si>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</si>
  <si>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</si>
  <si>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</si>
  <si>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</si>
  <si>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</si>
  <si>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</si>
  <si>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</si>
  <si>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</si>
  <si>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</si>
  <si>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</si>
  <si>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</si>
  <si>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</si>
  <si>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</si>
  <si>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</si>
  <si>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</si>
  <si>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</si>
  <si>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</si>
  <si>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</si>
  <si>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</si>
  <si>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</si>
  <si>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</si>
  <si>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</si>
  <si>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</si>
  <si>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</si>
  <si>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</si>
  <si>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</si>
  <si>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</si>
  <si>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</si>
  <si>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</si>
  <si>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</si>
  <si>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</si>
  <si>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</si>
  <si>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</si>
  <si>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</si>
  <si>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</si>
  <si>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</si>
  <si>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</si>
  <si>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</si>
  <si>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</si>
  <si>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</si>
  <si>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</si>
  <si>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</si>
  <si>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</si>
  <si>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</si>
  <si>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</si>
  <si>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</si>
  <si>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</si>
  <si>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</si>
  <si>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</si>
  <si>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</si>
  <si>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</si>
  <si>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</si>
  <si>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</si>
  <si>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</si>
  <si>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</si>
  <si>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</si>
  <si>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</si>
  <si>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</si>
  <si>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</si>
  <si>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</si>
  <si>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</si>
  <si>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</si>
  <si>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</si>
  <si>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</si>
  <si>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</si>
  <si>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</si>
  <si>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</si>
  <si>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</si>
  <si>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</si>
  <si>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</si>
  <si>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</si>
  <si>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</si>
  <si>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</si>
  <si>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</si>
  <si>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</si>
  <si>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</si>
  <si>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</si>
  <si>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</si>
  <si>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</si>
  <si>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</si>
  <si>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</si>
  <si>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</si>
  <si>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</si>
  <si>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</si>
  <si>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</si>
  <si>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</si>
  <si>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</si>
  <si>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</si>
  <si>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</si>
  <si>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</si>
  <si>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</si>
  <si>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</si>
  <si>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</si>
  <si>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</si>
  <si>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</si>
  <si>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</si>
  <si>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</si>
  <si>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</si>
  <si>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</si>
  <si>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</si>
  <si>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</si>
  <si>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</si>
  <si>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</si>
  <si>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</si>
  <si>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</si>
  <si>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</si>
  <si>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</si>
  <si>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</si>
  <si>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</si>
  <si>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</si>
  <si>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</si>
  <si>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</si>
  <si>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</si>
  <si>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</si>
  <si>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</si>
  <si>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</si>
  <si>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</si>
  <si>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</si>
  <si>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</si>
  <si>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</si>
  <si>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</si>
  <si>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</si>
  <si>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</si>
  <si>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</si>
  <si>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</si>
  <si>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</si>
  <si>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</si>
  <si>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</si>
  <si>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</si>
  <si>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</si>
  <si>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</si>
  <si>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</si>
  <si>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</si>
  <si>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</si>
  <si>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</si>
  <si>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</si>
  <si>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</si>
  <si>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</si>
  <si>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</si>
  <si>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</si>
  <si>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</si>
  <si>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</si>
  <si>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</si>
  <si>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</si>
  <si>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</si>
  <si>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</si>
  <si>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</si>
  <si>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</si>
  <si>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</si>
  <si>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</si>
  <si>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</si>
  <si>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</si>
  <si>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</si>
  <si>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</si>
  <si>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</si>
  <si>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</si>
  <si>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</si>
  <si>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</si>
  <si>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</si>
  <si>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</si>
  <si>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</si>
  <si>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</si>
  <si>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</si>
  <si>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</si>
  <si>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</si>
  <si>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</si>
  <si>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</si>
  <si>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</si>
  <si>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</si>
  <si>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</si>
  <si>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</si>
  <si>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</si>
  <si>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</si>
  <si>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</si>
  <si>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</si>
  <si>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</si>
  <si>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</si>
  <si>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</si>
  <si>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</si>
  <si>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</si>
  <si>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</si>
  <si>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</si>
  <si>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</si>
  <si>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</si>
  <si>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</si>
  <si>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</si>
  <si>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</si>
  <si>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</si>
  <si>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</si>
  <si>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</si>
  <si>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</si>
  <si>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</si>
  <si>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</si>
  <si>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</si>
  <si>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</si>
  <si>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</si>
  <si>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</si>
  <si>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</si>
  <si>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</si>
  <si>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</si>
  <si>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</si>
  <si>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</si>
  <si>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</si>
  <si>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</si>
  <si>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</si>
  <si>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</si>
  <si>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</si>
  <si>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</si>
  <si>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</si>
  <si>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</si>
  <si>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</si>
  <si>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</si>
  <si>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</si>
  <si>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</si>
  <si>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</si>
  <si>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</si>
  <si>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</si>
  <si>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</si>
  <si>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</si>
  <si>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</si>
  <si>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</si>
  <si>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</si>
  <si>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</si>
  <si>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</si>
  <si>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</si>
  <si>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</si>
  <si>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</si>
  <si>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</si>
  <si>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</si>
  <si>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</si>
  <si>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</si>
  <si>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</si>
  <si>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</si>
  <si>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</si>
  <si>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</si>
  <si>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</si>
  <si>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</si>
  <si>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</si>
  <si>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</si>
  <si>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</si>
  <si>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</si>
  <si>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</si>
  <si>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</si>
  <si>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</si>
  <si>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</si>
  <si>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</si>
  <si>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</si>
  <si>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</si>
  <si>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</si>
  <si>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</si>
  <si>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</si>
  <si>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</si>
  <si>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</si>
  <si>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</si>
  <si>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</si>
  <si>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</si>
  <si>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</si>
  <si>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</si>
  <si>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</si>
  <si>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</si>
  <si>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</si>
  <si>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</si>
  <si>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</si>
  <si>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</si>
  <si>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</si>
  <si>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</si>
  <si>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</si>
  <si>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</si>
  <si>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</si>
  <si>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</si>
  <si>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</si>
  <si>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</si>
  <si>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</si>
  <si>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</si>
  <si>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</si>
  <si>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</si>
  <si>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</si>
  <si>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</si>
  <si>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</si>
  <si>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</si>
  <si>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</si>
  <si>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</si>
  <si>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</si>
  <si>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</si>
  <si>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</si>
  <si>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</si>
  <si>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</si>
  <si>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</si>
  <si>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</si>
  <si>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</si>
  <si>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</si>
  <si>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</si>
  <si>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</si>
  <si>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</si>
  <si>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</si>
  <si>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</si>
  <si>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</si>
  <si>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</si>
  <si>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</si>
  <si>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</si>
  <si>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</si>
  <si>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</si>
  <si>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</si>
  <si>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</si>
  <si>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</si>
  <si>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</si>
  <si>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</si>
  <si>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</si>
  <si>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</si>
  <si>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</si>
  <si>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</si>
  <si>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</si>
  <si>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</si>
  <si>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</si>
  <si>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</si>
  <si>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</si>
  <si>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</si>
  <si>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</si>
  <si>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</si>
  <si>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</si>
  <si>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</si>
  <si>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</si>
  <si>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</si>
  <si>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</si>
  <si>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</si>
  <si>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</si>
  <si>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</si>
  <si>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</si>
  <si>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</si>
  <si>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</si>
  <si>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</si>
  <si>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</si>
  <si>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</si>
  <si>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</si>
  <si>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</si>
  <si>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</si>
  <si>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</si>
  <si>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</si>
  <si>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</si>
  <si>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</si>
  <si>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</si>
  <si>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</si>
  <si>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</si>
  <si>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</si>
  <si>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</si>
  <si>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</si>
  <si>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</si>
  <si>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</si>
  <si>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</si>
  <si>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</si>
  <si>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</si>
  <si>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</si>
  <si>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</si>
  <si>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</si>
  <si>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</si>
  <si>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</si>
  <si>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</si>
  <si>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</si>
  <si>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</si>
  <si>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</si>
  <si>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</si>
  <si>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</si>
  <si>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</si>
  <si>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</si>
  <si>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</si>
  <si>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</si>
  <si>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</si>
  <si>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</si>
  <si>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</si>
  <si>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</si>
  <si>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</si>
  <si>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</si>
  <si>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</si>
  <si>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</si>
  <si>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</si>
  <si>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</si>
  <si>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</si>
  <si>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</si>
  <si>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</si>
  <si>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</si>
  <si>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</si>
  <si>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</si>
  <si>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</si>
  <si>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</si>
  <si>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</si>
  <si>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</si>
  <si>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</si>
  <si>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</si>
  <si>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</si>
  <si>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</si>
  <si>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</si>
  <si>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</si>
  <si>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</si>
  <si>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</si>
  <si>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</si>
  <si>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</si>
  <si>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</si>
  <si>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</si>
  <si>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</si>
  <si>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</si>
  <si>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</si>
  <si>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</si>
  <si>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</si>
  <si>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</si>
  <si>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</si>
  <si>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</si>
  <si>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</si>
  <si>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</si>
  <si>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</si>
  <si>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</si>
  <si>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</si>
  <si>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</si>
  <si>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</si>
  <si>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</si>
  <si>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</si>
  <si>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</si>
  <si>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</si>
  <si>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</si>
  <si>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</si>
  <si>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</si>
  <si>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</si>
  <si>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</si>
  <si>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</si>
  <si>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</si>
  <si>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</si>
  <si>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</si>
  <si>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</si>
  <si>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</si>
  <si>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</si>
  <si>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</si>
  <si>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</si>
  <si>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</si>
  <si>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</si>
  <si>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</si>
  <si>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</si>
  <si>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</si>
  <si>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</si>
  <si>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</si>
  <si>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</si>
  <si>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</si>
  <si>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</si>
  <si>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</si>
  <si>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</si>
  <si>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</si>
  <si>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</si>
  <si>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</si>
  <si>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</si>
  <si>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</si>
  <si>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</si>
  <si>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</si>
  <si>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</si>
  <si>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</si>
  <si>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</si>
  <si>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</si>
  <si>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</si>
  <si>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</si>
  <si>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</si>
  <si>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</si>
  <si>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</si>
  <si>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</si>
  <si>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</si>
  <si>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</si>
  <si>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</si>
  <si>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</si>
  <si>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</si>
  <si>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</si>
  <si>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</si>
  <si>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</si>
  <si>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</si>
  <si>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</si>
  <si>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</si>
  <si>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</si>
  <si>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</si>
  <si>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</si>
  <si>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</si>
  <si>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</si>
  <si>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</si>
  <si>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</si>
  <si>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</si>
  <si>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</si>
  <si>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</si>
  <si>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</si>
  <si>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</si>
  <si>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</si>
  <si>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</si>
  <si>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</si>
  <si>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</si>
  <si>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</si>
  <si>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</si>
  <si>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</si>
  <si>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</si>
  <si>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</si>
  <si>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</si>
  <si>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</si>
  <si>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</si>
  <si>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</si>
  <si>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</si>
  <si>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</si>
  <si>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</si>
  <si>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</si>
  <si>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</si>
  <si>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</si>
  <si>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</si>
  <si>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</si>
  <si>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</si>
  <si>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</si>
  <si>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</si>
  <si>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</si>
  <si>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</si>
  <si>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</si>
  <si>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</si>
  <si>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</si>
  <si>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</si>
  <si>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</si>
  <si>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</si>
  <si>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</si>
  <si>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</si>
  <si>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</si>
  <si>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</si>
  <si>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</si>
  <si>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</si>
  <si>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</si>
  <si>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</si>
  <si>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</si>
  <si>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</si>
  <si>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</si>
  <si>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</si>
  <si>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</si>
  <si>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</si>
  <si>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</si>
  <si>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</si>
  <si>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</si>
  <si>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</si>
  <si>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</si>
  <si>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</si>
  <si>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</si>
  <si>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</si>
  <si>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</si>
  <si>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</si>
  <si>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</si>
  <si>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</si>
  <si>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</si>
  <si>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</si>
  <si>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</si>
  <si>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</si>
  <si>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</si>
  <si>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</si>
  <si>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</si>
  <si>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</si>
  <si>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</si>
  <si>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</si>
  <si>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</si>
  <si>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</si>
  <si>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</si>
  <si>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</si>
  <si>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</si>
  <si>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</si>
  <si>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</si>
  <si>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</si>
  <si>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</si>
  <si>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</si>
  <si>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</si>
  <si>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</si>
  <si>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</si>
  <si>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</si>
  <si>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</si>
  <si>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</si>
  <si>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</si>
  <si>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</si>
  <si>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</si>
  <si>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</si>
  <si>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</si>
  <si>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</si>
  <si>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</si>
  <si>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</si>
  <si>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</si>
  <si>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</si>
  <si>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</si>
  <si>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</si>
  <si>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</si>
  <si>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</si>
  <si>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</si>
  <si>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</si>
  <si>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</si>
  <si>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</si>
  <si>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</si>
  <si>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</si>
  <si>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</si>
  <si>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</si>
  <si>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</si>
  <si>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</si>
  <si>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</si>
  <si>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</si>
  <si>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</si>
  <si>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</si>
  <si>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</si>
  <si>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</si>
  <si>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</si>
  <si>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</si>
  <si>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</si>
  <si>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</si>
  <si>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</si>
  <si>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</si>
  <si>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</si>
  <si>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</si>
  <si>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</si>
  <si>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</si>
  <si>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</si>
  <si>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</si>
  <si>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</si>
  <si>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</si>
  <si>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</si>
  <si>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</si>
  <si>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</si>
  <si>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</si>
  <si>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</si>
  <si>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</si>
  <si>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</si>
  <si>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</si>
  <si>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</si>
  <si>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</si>
  <si>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</si>
  <si>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</si>
  <si>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</si>
  <si>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</si>
  <si>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</si>
  <si>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</si>
  <si>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</si>
  <si>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</si>
  <si>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</si>
  <si>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</si>
  <si>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</si>
  <si>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</si>
  <si>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</si>
  <si>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</si>
  <si>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</si>
  <si>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</si>
  <si>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</si>
  <si>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</si>
  <si>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</si>
  <si>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</si>
  <si>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</si>
  <si>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</si>
  <si>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</si>
  <si>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</si>
  <si>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</si>
  <si>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</si>
  <si>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</si>
  <si>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</si>
  <si>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</si>
  <si>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</si>
  <si>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</si>
  <si>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</si>
  <si>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</si>
  <si>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</si>
  <si>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</si>
  <si>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</si>
  <si>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</si>
  <si>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</si>
  <si>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</si>
  <si>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</si>
  <si>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</si>
  <si>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</si>
  <si>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</si>
  <si>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</si>
  <si>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</si>
  <si>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</si>
  <si>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</si>
  <si>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</si>
  <si>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</si>
  <si>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</si>
  <si>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</si>
  <si>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</si>
  <si>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</si>
  <si>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</si>
  <si>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</si>
  <si>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</si>
  <si>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</si>
  <si>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</si>
  <si>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</si>
  <si>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</si>
  <si>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</si>
  <si>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</si>
  <si>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</si>
  <si>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</si>
  <si>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</si>
  <si>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</si>
  <si>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</si>
  <si>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</si>
  <si>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</si>
  <si>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</si>
  <si>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</si>
  <si>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</si>
  <si>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</si>
  <si>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</si>
  <si>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</si>
  <si>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</si>
  <si>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</si>
  <si>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</si>
  <si>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</si>
  <si>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</si>
  <si>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</si>
  <si>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</si>
  <si>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</si>
  <si>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</si>
  <si>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</si>
  <si>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</si>
  <si>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</si>
  <si>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</si>
  <si>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</si>
  <si>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</si>
  <si>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</si>
  <si>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</si>
  <si>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</si>
  <si>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</si>
  <si>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</si>
  <si>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</si>
  <si>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</si>
  <si>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</si>
  <si>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</si>
  <si>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</si>
  <si>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</si>
  <si>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</si>
  <si>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</si>
  <si>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</si>
  <si>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</si>
  <si>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</si>
  <si>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</si>
  <si>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</si>
  <si>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</si>
  <si>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</si>
  <si>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</si>
  <si>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</si>
  <si>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</si>
  <si>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</si>
  <si>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</si>
  <si>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</si>
  <si>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</si>
  <si>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</si>
  <si>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</si>
  <si>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</si>
  <si>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</si>
  <si>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</si>
  <si>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</si>
  <si>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</si>
  <si>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</si>
  <si>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</si>
  <si>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</si>
  <si>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</si>
  <si>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</si>
  <si>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</si>
  <si>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</si>
  <si>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</si>
  <si>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</si>
  <si>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</si>
  <si>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</si>
  <si>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</si>
  <si>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</si>
  <si>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</si>
  <si>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</si>
  <si>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</si>
  <si>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</si>
  <si>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</si>
  <si>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</si>
  <si>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</si>
  <si>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</si>
  <si>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</si>
  <si>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</si>
  <si>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</si>
  <si>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</si>
  <si>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</si>
  <si>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</si>
  <si>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</si>
  <si>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</si>
  <si>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</si>
  <si>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</si>
  <si>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</si>
  <si>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</si>
  <si>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</si>
  <si>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</si>
  <si>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</si>
  <si>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</si>
  <si>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</si>
  <si>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</si>
  <si>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</si>
  <si>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</si>
  <si>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</si>
  <si>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</si>
  <si>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</si>
  <si>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</si>
  <si>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</si>
  <si>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</si>
  <si>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</si>
  <si>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</si>
  <si>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</si>
  <si>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</si>
  <si>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</si>
  <si>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</si>
  <si>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</si>
  <si>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</si>
  <si>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</si>
  <si>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</si>
  <si>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</si>
  <si>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</si>
  <si>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</si>
  <si>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</si>
  <si>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</si>
  <si>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</si>
  <si>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</si>
  <si>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</si>
  <si>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</si>
  <si>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</si>
  <si>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</si>
  <si>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</si>
  <si>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</si>
  <si>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</si>
  <si>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</si>
  <si>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</si>
  <si>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</si>
  <si>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</si>
  <si>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</si>
  <si>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</si>
  <si>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</si>
  <si>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</si>
  <si>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</si>
  <si>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</si>
  <si>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</si>
  <si>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</si>
  <si>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</si>
  <si>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</si>
  <si>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</si>
  <si>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</si>
  <si>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</si>
  <si>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</si>
  <si>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</si>
  <si>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</si>
  <si>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</si>
  <si>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</si>
  <si>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</si>
  <si>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</si>
  <si>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</si>
  <si>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</si>
  <si>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</si>
  <si>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</si>
  <si>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</si>
  <si>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</si>
  <si>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</si>
  <si>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</si>
  <si>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</si>
  <si>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</si>
  <si>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</si>
  <si>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</si>
  <si>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</si>
  <si>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</si>
  <si>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</si>
  <si>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</si>
  <si>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</si>
  <si>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</si>
  <si>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</si>
  <si>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</si>
  <si>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</si>
  <si>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</si>
  <si>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</si>
  <si>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</si>
  <si>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</si>
  <si>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</si>
  <si>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</si>
  <si>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</si>
  <si>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</si>
  <si>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</si>
  <si>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</si>
  <si>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</si>
  <si>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</si>
  <si>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</si>
  <si>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</si>
  <si>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</si>
  <si>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</si>
  <si>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</si>
  <si>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</si>
  <si>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</si>
  <si>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</si>
  <si>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</si>
  <si>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</si>
  <si>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</si>
  <si>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</si>
  <si>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</si>
  <si>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</si>
  <si>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</si>
  <si>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</si>
  <si>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</si>
  <si>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</si>
  <si>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</si>
  <si>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</si>
  <si>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</si>
  <si>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</si>
  <si>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</si>
  <si>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</si>
  <si>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</si>
  <si>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</si>
  <si>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</si>
  <si>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</si>
  <si>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</si>
  <si>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</si>
  <si>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</si>
  <si>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</si>
  <si>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</si>
  <si>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</si>
  <si>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</si>
  <si>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</si>
  <si>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</si>
  <si>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</si>
  <si>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</si>
  <si>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</si>
  <si>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</si>
  <si>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</si>
  <si>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</si>
  <si>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</si>
  <si>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</si>
  <si>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</si>
  <si>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</si>
  <si>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</si>
  <si>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</si>
  <si>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</si>
  <si>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</si>
  <si>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</si>
  <si>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</si>
  <si>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</si>
  <si>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</si>
  <si>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</si>
  <si>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</si>
  <si>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</si>
  <si>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</si>
  <si>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</si>
  <si>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</si>
  <si>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</si>
  <si>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</si>
  <si>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</si>
  <si>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</si>
  <si>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</si>
  <si>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</si>
  <si>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</si>
  <si>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</si>
  <si>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</si>
  <si>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</si>
  <si>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</si>
  <si>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</si>
  <si>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</si>
  <si>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</si>
  <si>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</si>
  <si>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</si>
  <si>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</si>
  <si>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</si>
  <si>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</si>
  <si>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</si>
  <si>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</si>
  <si>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</si>
  <si>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</si>
  <si>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</si>
  <si>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</si>
  <si>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</si>
  <si>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</si>
  <si>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</si>
  <si>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</si>
  <si>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</si>
  <si>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</si>
  <si>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</si>
  <si>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</si>
  <si>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</si>
  <si>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</si>
  <si>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</si>
  <si>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</si>
  <si>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</si>
  <si>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</si>
  <si>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</si>
  <si>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</si>
  <si>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</si>
  <si>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</si>
  <si>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</si>
  <si>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</si>
  <si>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</si>
  <si>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</si>
  <si>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</si>
  <si>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</si>
  <si>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</si>
  <si>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</si>
  <si>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</si>
  <si>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</si>
  <si>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</si>
  <si>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</si>
  <si>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</si>
  <si>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</si>
  <si>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</si>
  <si>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</si>
  <si>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</si>
  <si>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</si>
  <si>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</si>
  <si>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</si>
  <si>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</si>
  <si>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</si>
  <si>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</si>
  <si>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</si>
  <si>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</si>
  <si>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</si>
  <si>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</si>
  <si>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</si>
  <si>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</si>
  <si>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</si>
  <si>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</si>
  <si>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</si>
  <si>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</si>
  <si>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</si>
  <si>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</si>
  <si>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</si>
  <si>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</si>
  <si>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</si>
  <si>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</si>
  <si>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</si>
  <si>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</si>
  <si>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</si>
  <si>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</si>
  <si>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</si>
  <si>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</si>
  <si>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</si>
  <si>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</si>
  <si>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</si>
  <si>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</si>
  <si>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</si>
  <si>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</si>
  <si>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</si>
  <si>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</si>
  <si>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</si>
  <si>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</si>
  <si>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</si>
  <si>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</si>
  <si>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</si>
  <si>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</si>
  <si>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</si>
  <si>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</si>
  <si>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</si>
  <si>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</si>
  <si>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</si>
  <si>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</si>
  <si>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</si>
  <si>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</si>
  <si>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</si>
  <si>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</si>
  <si>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</si>
  <si>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</si>
  <si>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</si>
  <si>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</si>
  <si>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</si>
  <si>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</si>
  <si>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</si>
  <si>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</si>
  <si>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</si>
  <si>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</si>
  <si>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</si>
  <si>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</si>
  <si>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</si>
  <si>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</si>
  <si>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</si>
  <si>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</si>
  <si>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</si>
  <si>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</si>
  <si>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</si>
  <si>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</si>
  <si>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</si>
  <si>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</si>
  <si>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</si>
  <si>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</si>
  <si>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</si>
  <si>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</si>
  <si>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</si>
  <si>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</si>
  <si>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</si>
  <si>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</si>
  <si>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</si>
  <si>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</si>
  <si>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</si>
  <si>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</si>
  <si>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</si>
  <si>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</si>
  <si>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</si>
  <si>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</si>
  <si>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</si>
  <si>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</si>
  <si>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</si>
  <si>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</si>
  <si>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</si>
  <si>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</si>
  <si>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</si>
  <si>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</si>
  <si>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</si>
  <si>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</si>
  <si>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</si>
  <si>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</si>
  <si>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</si>
  <si>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</si>
  <si>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</si>
  <si>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</si>
  <si>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</si>
  <si>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</si>
  <si>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</si>
  <si>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</si>
  <si>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</si>
  <si>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</si>
  <si>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</si>
  <si>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</si>
  <si>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</si>
  <si>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</si>
  <si>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</si>
  <si>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</si>
  <si>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</si>
  <si>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</si>
  <si>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</si>
  <si>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</si>
  <si>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</si>
  <si>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</si>
  <si>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</si>
  <si>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</si>
  <si>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</si>
  <si>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</si>
  <si>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</si>
  <si>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</si>
  <si>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</si>
  <si>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</si>
  <si>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</si>
  <si>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</si>
  <si>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</si>
  <si>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</si>
  <si>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</si>
  <si>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</si>
  <si>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</si>
  <si>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</si>
  <si>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</si>
  <si>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</si>
  <si>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</si>
  <si>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</si>
  <si>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</si>
  <si>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</si>
  <si>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</si>
  <si>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</si>
  <si>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</si>
  <si>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</si>
  <si>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</si>
  <si>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</si>
  <si>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</si>
  <si>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</si>
  <si>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</si>
  <si>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</si>
  <si>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</si>
  <si>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</si>
  <si>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</si>
  <si>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</si>
  <si>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</si>
  <si>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</si>
  <si>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</si>
  <si>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</si>
  <si>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</si>
  <si>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</si>
  <si>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</si>
  <si>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</si>
  <si>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</si>
  <si>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</si>
  <si>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</si>
  <si>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</si>
  <si>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</si>
  <si>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</si>
  <si>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</si>
  <si>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</si>
  <si>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</si>
  <si>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</si>
  <si>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</si>
  <si>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</si>
  <si>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</si>
  <si>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</si>
  <si>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</si>
  <si>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</si>
  <si>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</si>
  <si>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</si>
  <si>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</si>
  <si>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</si>
  <si>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</si>
  <si>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</si>
  <si>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</si>
  <si>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</si>
  <si>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</si>
  <si>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</si>
  <si>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</si>
  <si>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</si>
  <si>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</si>
  <si>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</si>
  <si>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</si>
  <si>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</si>
  <si>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</si>
  <si>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</si>
  <si>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</si>
  <si>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</si>
  <si>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</si>
  <si>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</si>
  <si>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</si>
  <si>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</si>
  <si>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</si>
  <si>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</si>
  <si>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</si>
  <si>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</si>
  <si>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</si>
  <si>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</si>
  <si>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</si>
  <si>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</si>
  <si>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</si>
  <si>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</si>
  <si>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</si>
  <si>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</si>
  <si>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</si>
  <si>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</si>
  <si>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</si>
  <si>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</si>
  <si>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</si>
  <si>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</si>
  <si>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</si>
  <si>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</si>
  <si>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</si>
  <si>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</si>
  <si>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</si>
  <si>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</si>
  <si>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</si>
  <si>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</si>
  <si>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</si>
  <si>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</si>
  <si>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</si>
  <si>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</si>
  <si>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</si>
  <si>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</si>
  <si>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</si>
  <si>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</si>
  <si>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</si>
  <si>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</si>
  <si>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</si>
  <si>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</si>
  <si>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</si>
  <si>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</si>
  <si>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</si>
  <si>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</si>
  <si>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</si>
  <si>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</si>
  <si>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</si>
  <si>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</si>
  <si>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</si>
  <si>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</si>
  <si>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</si>
  <si>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</si>
  <si>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</si>
  <si>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</si>
  <si>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</si>
  <si>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</si>
  <si>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</si>
  <si>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</si>
  <si>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</si>
  <si>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</si>
  <si>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</si>
  <si>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</si>
  <si>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</si>
  <si>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</si>
  <si>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</si>
  <si>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</si>
  <si>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</si>
  <si>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</si>
  <si>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</si>
  <si>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</si>
  <si>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</si>
  <si>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</si>
  <si>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</si>
  <si>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</si>
  <si>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</si>
  <si>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</si>
  <si>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</si>
  <si>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</si>
  <si>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</si>
  <si>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</si>
  <si>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</si>
  <si>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</si>
  <si>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</si>
  <si>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</si>
  <si>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</si>
  <si>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</si>
  <si>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</si>
  <si>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</si>
  <si>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</si>
  <si>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</si>
  <si>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</si>
  <si>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</si>
  <si>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</si>
  <si>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</si>
  <si>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</si>
  <si>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</si>
  <si>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</si>
  <si>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</si>
  <si>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</si>
  <si>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</si>
  <si>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</si>
  <si>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</si>
  <si>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</si>
  <si>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</si>
  <si>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</si>
  <si>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</si>
  <si>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</si>
  <si>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</si>
  <si>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</si>
  <si>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</si>
  <si>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</si>
  <si>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</si>
  <si>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</si>
  <si>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</si>
  <si>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</si>
  <si>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</si>
  <si>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</si>
  <si>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</si>
  <si>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</si>
  <si>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</si>
  <si>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</si>
  <si>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</si>
  <si>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</si>
  <si>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</si>
  <si>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</si>
  <si>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</si>
  <si>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</si>
  <si>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</si>
  <si>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</si>
  <si>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</si>
  <si>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</si>
  <si>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</si>
  <si>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</si>
  <si>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</si>
  <si>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</si>
  <si>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</si>
  <si>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</si>
  <si>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</si>
  <si>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</si>
  <si>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</si>
  <si>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</si>
  <si>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</si>
  <si>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</si>
  <si>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</si>
  <si>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</si>
  <si>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</si>
  <si>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</si>
  <si>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</si>
  <si>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</si>
  <si>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</si>
  <si>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</si>
  <si>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</si>
  <si>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</si>
  <si>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</si>
  <si>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</si>
  <si>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</si>
  <si>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</si>
  <si>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</si>
  <si>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</si>
  <si>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</si>
  <si>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</si>
  <si>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</si>
  <si>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</si>
  <si>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</si>
  <si>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</si>
  <si>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</si>
  <si>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</si>
  <si>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</si>
  <si>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</si>
  <si>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</si>
  <si>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</si>
  <si>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</si>
  <si>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</si>
  <si>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</si>
  <si>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</si>
  <si>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</si>
  <si>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</si>
  <si>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</si>
  <si>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</si>
  <si>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</si>
  <si>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</si>
  <si>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</si>
  <si>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</si>
  <si>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</si>
  <si>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</si>
  <si>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</si>
  <si>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</si>
  <si>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</si>
  <si>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</si>
  <si>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</si>
  <si>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</si>
  <si>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</si>
  <si>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</si>
  <si>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</si>
  <si>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</si>
  <si>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</si>
  <si>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</si>
  <si>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</si>
  <si>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</si>
  <si>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</si>
  <si>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</si>
  <si>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</si>
  <si>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</si>
  <si>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</si>
  <si>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</si>
  <si>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</si>
  <si>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</si>
  <si>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</si>
  <si>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</si>
  <si>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</si>
  <si>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</si>
  <si>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</si>
  <si>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</si>
  <si>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</si>
  <si>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</si>
  <si>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</si>
  <si>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</si>
  <si>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</si>
  <si>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</si>
  <si>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</si>
  <si>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</si>
  <si>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</si>
  <si>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</si>
  <si>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</si>
  <si>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</si>
  <si>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</si>
  <si>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</si>
  <si>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</si>
  <si>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</si>
  <si>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</si>
  <si>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</si>
  <si>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</si>
  <si>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</si>
  <si>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</si>
  <si>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</si>
  <si>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</si>
  <si>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</si>
  <si>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</si>
  <si>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</si>
  <si>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</si>
  <si>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</si>
  <si>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</si>
  <si>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</si>
  <si>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</si>
  <si>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</si>
  <si>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</si>
  <si>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</si>
  <si>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</si>
  <si>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</si>
  <si>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</si>
  <si>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</si>
  <si>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</si>
  <si>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</si>
  <si>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</si>
  <si>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</si>
  <si>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</si>
  <si>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</si>
  <si>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</si>
  <si>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</si>
  <si>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</si>
  <si>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</si>
  <si>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</si>
  <si>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</si>
  <si>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</si>
  <si>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</si>
  <si>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</si>
  <si>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</si>
  <si>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</si>
  <si>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</si>
  <si>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</si>
  <si>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</si>
  <si>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</si>
  <si>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</si>
  <si>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</si>
  <si>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</si>
  <si>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</si>
  <si>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</si>
  <si>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</si>
  <si>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</si>
  <si>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</si>
  <si>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</si>
  <si>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</si>
  <si>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</si>
  <si>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</si>
  <si>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</si>
  <si>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</si>
  <si>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</si>
  <si>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</si>
  <si>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</si>
  <si>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</si>
  <si>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</si>
  <si>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</si>
  <si>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</si>
  <si>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</si>
  <si>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</si>
  <si>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</si>
  <si>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</si>
  <si>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</si>
  <si>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</si>
  <si>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</si>
  <si>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</si>
  <si>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</si>
  <si>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</si>
  <si>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</si>
  <si>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</si>
  <si>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</si>
  <si>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</si>
  <si>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</si>
  <si>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</si>
  <si>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</si>
  <si>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</si>
  <si>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</si>
  <si>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</si>
  <si>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</si>
  <si>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</si>
  <si>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</si>
  <si>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</si>
  <si>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</si>
  <si>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</si>
  <si>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</si>
  <si>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</si>
  <si>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</si>
  <si>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</si>
  <si>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</si>
  <si>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</si>
  <si>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</si>
  <si>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</si>
  <si>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</si>
  <si>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</si>
  <si>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</si>
  <si>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</si>
  <si>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</si>
  <si>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</si>
  <si>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</si>
  <si>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</si>
  <si>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</si>
  <si>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</si>
  <si>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</si>
  <si>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</si>
  <si>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</si>
  <si>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</si>
  <si>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</si>
  <si>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</si>
  <si>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</si>
  <si>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</si>
  <si>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</si>
  <si>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</si>
  <si>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</si>
  <si>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</si>
  <si>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</si>
  <si>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</si>
  <si>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</si>
  <si>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</si>
  <si>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</si>
  <si>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</si>
  <si>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</si>
  <si>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</si>
  <si>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</si>
  <si>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</si>
  <si>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</si>
  <si>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</si>
  <si>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</si>
  <si>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</si>
  <si>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</si>
  <si>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</si>
  <si>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</si>
  <si>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</si>
  <si>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</si>
  <si>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</si>
  <si>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</si>
  <si>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</si>
  <si>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</si>
  <si>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</si>
  <si>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</si>
  <si>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</si>
  <si>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</si>
  <si>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</si>
  <si>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</si>
  <si>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</si>
  <si>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</si>
  <si>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</si>
  <si>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</si>
  <si>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</si>
  <si>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</si>
  <si>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</si>
  <si>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</si>
  <si>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</si>
  <si>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</si>
  <si>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</si>
  <si>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</si>
  <si>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</si>
  <si>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</si>
  <si>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</si>
  <si>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</si>
  <si>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</si>
  <si>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</si>
  <si>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</si>
  <si>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</si>
  <si>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</si>
  <si>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</si>
  <si>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</si>
  <si>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</si>
  <si>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</si>
  <si>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</si>
  <si>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</si>
  <si>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</si>
  <si>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</si>
  <si>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</si>
  <si>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</si>
  <si>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</si>
  <si>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</si>
  <si>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</si>
  <si>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</si>
  <si>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</si>
  <si>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</si>
  <si>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</si>
  <si>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</si>
  <si>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</si>
  <si>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</si>
  <si>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</si>
  <si>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</si>
  <si>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</si>
  <si>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</si>
  <si>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</si>
  <si>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</si>
  <si>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</si>
  <si>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</si>
  <si>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</si>
  <si>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</si>
  <si>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</si>
  <si>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</si>
  <si>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</si>
  <si>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</si>
  <si>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</si>
  <si>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</si>
  <si>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</si>
  <si>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</si>
  <si>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</si>
  <si>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</si>
  <si>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</si>
  <si>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</si>
  <si>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</si>
  <si>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</si>
  <si>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</si>
  <si>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</si>
  <si>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</si>
  <si>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</si>
  <si>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</si>
  <si>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</si>
  <si>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</si>
  <si>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</si>
  <si>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</si>
  <si>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</si>
  <si>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</si>
  <si>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</si>
  <si>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</si>
  <si>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</si>
  <si>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</si>
  <si>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</si>
  <si>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</si>
  <si>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</si>
  <si>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</si>
  <si>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</si>
  <si>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</si>
  <si>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</si>
  <si>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</si>
  <si>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</si>
  <si>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</si>
  <si>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</si>
  <si>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</si>
  <si>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</si>
  <si>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</si>
  <si>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</si>
  <si>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</si>
  <si>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</si>
  <si>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</si>
  <si>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</si>
  <si>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</si>
  <si>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</si>
  <si>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</si>
  <si>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</si>
  <si>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</si>
  <si>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</si>
  <si>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</si>
  <si>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</si>
  <si>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</si>
  <si>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</si>
  <si>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</si>
  <si>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</si>
  <si>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</si>
  <si>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</si>
  <si>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</si>
  <si>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</si>
  <si>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</si>
  <si>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</si>
  <si>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</si>
  <si>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</si>
  <si>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</si>
  <si>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</si>
  <si>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</si>
  <si>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</si>
  <si>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</si>
  <si>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</si>
  <si>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</si>
  <si>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</si>
  <si>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</si>
  <si>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</si>
  <si>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</si>
  <si>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</si>
  <si>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</si>
  <si>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</si>
  <si>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</si>
  <si>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</si>
  <si>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</si>
  <si>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</si>
  <si>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</si>
  <si>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</si>
  <si>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</si>
  <si>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</si>
  <si>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</si>
  <si>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</si>
  <si>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</si>
  <si>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</si>
  <si>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</si>
  <si>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</si>
  <si>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</si>
  <si>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</si>
  <si>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</si>
  <si>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</si>
  <si>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</si>
  <si>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</si>
  <si>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</si>
  <si>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</si>
  <si>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</si>
  <si>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</si>
  <si>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</si>
  <si>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</si>
  <si>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</si>
  <si>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</si>
  <si>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</si>
  <si>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</si>
  <si>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</si>
  <si>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</si>
  <si>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</si>
  <si>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</si>
  <si>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</si>
  <si>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</si>
  <si>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</si>
  <si>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</si>
  <si>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</si>
  <si>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</si>
  <si>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</si>
  <si>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</si>
  <si>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</si>
  <si>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</si>
  <si>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</si>
  <si>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</si>
  <si>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</si>
  <si>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</si>
  <si>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</si>
  <si>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</si>
  <si>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</si>
  <si>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</si>
  <si>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</si>
  <si>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</si>
  <si>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</si>
  <si>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</si>
  <si>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</si>
  <si>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</si>
  <si>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</si>
  <si>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</si>
  <si>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</si>
  <si>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</si>
  <si>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</si>
  <si>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</si>
  <si>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</si>
  <si>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</si>
  <si>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</si>
  <si>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</si>
  <si>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</si>
  <si>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</si>
  <si>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</si>
  <si>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</si>
  <si>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</si>
  <si>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</si>
  <si>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</si>
  <si>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</si>
  <si>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</si>
  <si>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</si>
  <si>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</si>
  <si>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</si>
  <si>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</si>
  <si>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</si>
  <si>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</si>
  <si>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</si>
  <si>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</si>
  <si>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</si>
  <si>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</si>
  <si>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</si>
  <si>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</si>
  <si>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</si>
  <si>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</si>
  <si>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</si>
  <si>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</si>
  <si>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</si>
  <si>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</si>
  <si>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</si>
  <si>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</si>
  <si>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</si>
  <si>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</si>
  <si>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</si>
  <si>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</si>
  <si>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</si>
  <si>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</si>
  <si>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</si>
  <si>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</si>
  <si>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</si>
  <si>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</si>
  <si>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</si>
  <si>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</si>
  <si>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</si>
  <si>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</si>
  <si>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</si>
  <si>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</si>
  <si>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</si>
  <si>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</si>
  <si>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</si>
  <si>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</si>
  <si>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</si>
  <si>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</si>
  <si>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</si>
  <si>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</si>
  <si>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</si>
  <si>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</si>
  <si>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</si>
  <si>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</si>
  <si>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</si>
  <si>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</si>
  <si>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</si>
  <si>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</si>
  <si>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</si>
  <si>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</si>
  <si>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</si>
  <si>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</si>
  <si>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</si>
  <si>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</si>
  <si>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</si>
  <si>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</si>
  <si>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</si>
  <si>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</si>
  <si>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</si>
  <si>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</si>
  <si>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</si>
  <si>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</si>
  <si>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</si>
  <si>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</si>
  <si>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</si>
  <si>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</si>
  <si>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</si>
  <si>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</si>
  <si>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</si>
  <si>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</si>
  <si>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</si>
  <si>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</si>
  <si>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</si>
  <si>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</si>
  <si>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</si>
  <si>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</si>
  <si>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</si>
  <si>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</si>
  <si>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</si>
  <si>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</si>
  <si>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</si>
  <si>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</si>
  <si>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</si>
  <si>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</si>
  <si>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</si>
  <si>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</si>
  <si>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</si>
  <si>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</si>
  <si>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</si>
  <si>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</si>
  <si>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</si>
  <si>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</si>
  <si>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</si>
  <si>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</si>
  <si>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</si>
  <si>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</si>
  <si>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</si>
  <si>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</si>
  <si>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</si>
  <si>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</si>
  <si>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</si>
  <si>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</si>
  <si>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</si>
  <si>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</si>
  <si>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</si>
  <si>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</si>
  <si>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</si>
  <si>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</si>
  <si>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</si>
  <si>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</si>
  <si>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</si>
  <si>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</si>
  <si>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</si>
  <si>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</si>
  <si>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</si>
  <si>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</si>
  <si>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</si>
  <si>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</si>
  <si>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</si>
  <si>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</si>
  <si>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</si>
  <si>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</si>
  <si>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</si>
  <si>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</si>
  <si>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</si>
  <si>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</si>
  <si>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</si>
  <si>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</si>
  <si>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</si>
  <si>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</si>
  <si>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</si>
  <si>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</si>
  <si>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</si>
  <si>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</si>
  <si>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</si>
  <si>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</si>
  <si>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</si>
  <si>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</si>
  <si>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</si>
  <si>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</si>
  <si>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</si>
  <si>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</si>
  <si>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</si>
  <si>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</si>
  <si>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</si>
  <si>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</si>
  <si>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</si>
  <si>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</si>
  <si>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</si>
  <si>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</si>
  <si>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</si>
  <si>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</si>
  <si>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</si>
  <si>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</si>
  <si>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</si>
  <si>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</si>
  <si>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</si>
  <si>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</si>
  <si>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</si>
  <si>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</si>
  <si>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</si>
  <si>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</si>
  <si>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</si>
  <si>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</si>
  <si>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</si>
  <si>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</si>
  <si>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</si>
  <si>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</si>
  <si>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</si>
  <si>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</si>
  <si>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</si>
  <si>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</si>
  <si>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</si>
  <si>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</si>
  <si>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</si>
  <si>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</si>
  <si>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</si>
  <si>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</si>
  <si>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</si>
  <si>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</si>
  <si>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</si>
  <si>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</si>
  <si>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</si>
  <si>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</si>
  <si>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</si>
  <si>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</si>
  <si>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</si>
  <si>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</si>
  <si>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</si>
  <si>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</si>
  <si>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</si>
  <si>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</si>
  <si>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</si>
  <si>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</si>
  <si>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</si>
  <si>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</si>
  <si>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</si>
  <si>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</si>
  <si>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</si>
  <si>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</si>
  <si>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</si>
  <si>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</si>
  <si>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</si>
  <si>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</si>
  <si>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</si>
  <si>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</si>
  <si>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</si>
  <si>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</si>
  <si>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</si>
  <si>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</si>
  <si>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</si>
  <si>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</si>
  <si>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</si>
  <si>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</si>
  <si>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</si>
  <si>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</si>
  <si>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</si>
  <si>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</si>
  <si>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</si>
  <si>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</si>
  <si>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</si>
  <si>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</si>
  <si>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</si>
  <si>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</si>
  <si>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</si>
  <si>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</si>
  <si>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</si>
  <si>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</si>
  <si>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</si>
  <si>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</si>
  <si>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</si>
  <si>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</si>
  <si>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</si>
  <si>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</si>
  <si>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</si>
  <si>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</si>
  <si>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</si>
  <si>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</si>
  <si>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</si>
  <si>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</si>
  <si>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</si>
  <si>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</si>
  <si>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</si>
  <si>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</si>
  <si>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</si>
  <si>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</si>
  <si>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</si>
  <si>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</si>
  <si>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</si>
  <si>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</si>
  <si>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</si>
  <si>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</si>
  <si>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</si>
  <si>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</si>
  <si>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</si>
  <si>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</si>
  <si>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</si>
  <si>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</si>
  <si>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</si>
  <si>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</si>
  <si>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</si>
  <si>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</si>
  <si>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</si>
  <si>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</si>
  <si>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</si>
  <si>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</si>
  <si>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</si>
  <si>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</si>
  <si>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</si>
  <si>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</si>
  <si>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</si>
  <si>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</si>
  <si>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</si>
  <si>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</si>
  <si>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</si>
  <si>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</si>
  <si>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</si>
  <si>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</si>
  <si>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</si>
  <si>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</si>
  <si>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</si>
  <si>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</si>
  <si>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</si>
  <si>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</si>
  <si>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</si>
  <si>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</si>
  <si>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</si>
  <si>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</si>
  <si>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</si>
  <si>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</si>
  <si>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</si>
  <si>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</si>
  <si>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</si>
  <si>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</si>
  <si>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</si>
  <si>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</si>
  <si>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</si>
  <si>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</si>
  <si>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</si>
  <si>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</si>
  <si>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</si>
  <si>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</si>
  <si>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</si>
  <si>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</si>
  <si>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</si>
  <si>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</si>
  <si>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</si>
  <si>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</si>
  <si>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</si>
  <si>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</si>
  <si>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</si>
  <si>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</si>
  <si>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</si>
  <si>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</si>
  <si>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</si>
  <si>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</si>
  <si>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</si>
  <si>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</si>
  <si>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</si>
  <si>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</si>
  <si>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</si>
  <si>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</si>
  <si>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</si>
  <si>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</si>
  <si>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</si>
  <si>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</si>
  <si>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</si>
  <si>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</si>
  <si>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</si>
  <si>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</si>
  <si>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</si>
  <si>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</si>
  <si>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</si>
  <si>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</si>
  <si>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</si>
  <si>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</si>
  <si>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</si>
  <si>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</si>
  <si>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</si>
  <si>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</si>
  <si>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</si>
  <si>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</si>
  <si>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</si>
  <si>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</si>
  <si>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</si>
  <si>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</si>
  <si>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</si>
  <si>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</si>
  <si>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</si>
  <si>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</si>
  <si>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</si>
  <si>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</si>
  <si>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</si>
  <si>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</si>
  <si>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</si>
  <si>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</si>
  <si>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</si>
  <si>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</si>
  <si>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</si>
  <si>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</si>
  <si>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</si>
  <si>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</si>
  <si>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</si>
  <si>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</si>
  <si>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</si>
  <si>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</si>
  <si>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</si>
  <si>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</si>
  <si>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</si>
  <si>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</si>
  <si>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</si>
  <si>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</si>
  <si>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</si>
  <si>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</si>
  <si>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</si>
  <si>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</si>
  <si>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</si>
  <si>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</si>
  <si>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</si>
  <si>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</si>
  <si>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</si>
  <si>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</si>
  <si>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</si>
  <si>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</si>
  <si>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</si>
  <si>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</si>
  <si>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</si>
  <si>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</si>
  <si>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</si>
  <si>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</si>
  <si>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</si>
  <si>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</si>
  <si>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</si>
  <si>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</si>
  <si>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</si>
  <si>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</si>
  <si>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</si>
  <si>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</si>
  <si>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</si>
  <si>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</si>
  <si>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</si>
  <si>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</si>
  <si>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</si>
  <si>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</si>
  <si>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</si>
  <si>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</si>
  <si>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</si>
  <si>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</si>
  <si>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</si>
  <si>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</si>
  <si>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</si>
  <si>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</si>
  <si>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</si>
  <si>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</si>
  <si>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</si>
  <si>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</si>
  <si>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</si>
  <si>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</si>
  <si>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</si>
  <si>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</si>
  <si>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</si>
  <si>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</si>
  <si>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</si>
  <si>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</si>
  <si>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</si>
  <si>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</si>
  <si>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</si>
  <si>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</si>
  <si>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</si>
  <si>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</si>
  <si>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</si>
  <si>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</si>
  <si>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</si>
  <si>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</si>
  <si>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</si>
  <si>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</si>
  <si>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</si>
  <si>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</si>
  <si>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</si>
  <si>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</si>
  <si>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</si>
  <si>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</si>
  <si>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</si>
  <si>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</si>
  <si>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</si>
  <si>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</si>
  <si>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</si>
  <si>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</si>
  <si>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</si>
  <si>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</si>
  <si>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</si>
  <si>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</si>
  <si>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</si>
  <si>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</si>
  <si>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</si>
  <si>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</si>
  <si>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</si>
  <si>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</si>
  <si>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</si>
  <si>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</si>
  <si>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</si>
  <si>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</si>
  <si>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</si>
  <si>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</si>
  <si>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</si>
  <si>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</si>
  <si>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</si>
  <si>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</si>
  <si>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</si>
  <si>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</si>
  <si>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</si>
  <si>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</si>
  <si>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</si>
  <si>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</si>
  <si>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</si>
  <si>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</si>
  <si>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</si>
  <si>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</si>
  <si>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</si>
  <si>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</si>
  <si>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</si>
  <si>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</si>
  <si>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</si>
  <si>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</si>
  <si>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</si>
  <si>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</si>
  <si>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</si>
  <si>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</si>
  <si>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</si>
  <si>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</si>
  <si>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</si>
  <si>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</si>
  <si>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</si>
  <si>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</si>
  <si>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</si>
  <si>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</si>
  <si>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</si>
  <si>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</si>
  <si>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</si>
  <si>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</si>
  <si>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</si>
  <si>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</si>
  <si>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</si>
  <si>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</si>
  <si>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</si>
  <si>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</si>
  <si>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</si>
  <si>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</si>
  <si>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</si>
  <si>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</si>
  <si>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</si>
  <si>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</si>
  <si>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</si>
  <si>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</si>
  <si>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</si>
  <si>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</si>
  <si>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</si>
  <si>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</si>
  <si>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</si>
  <si>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</si>
  <si>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</si>
  <si>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</si>
  <si>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</si>
  <si>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</si>
  <si>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</si>
  <si>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</si>
  <si>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</si>
  <si>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</si>
  <si>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</si>
  <si>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</si>
  <si>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</si>
  <si>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</si>
  <si>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</si>
  <si>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</si>
  <si>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</si>
  <si>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</si>
  <si>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</si>
  <si>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</si>
  <si>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</si>
  <si>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</si>
  <si>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</si>
  <si>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</si>
  <si>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</si>
  <si>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</si>
  <si>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</si>
  <si>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</si>
  <si>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</si>
  <si>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</si>
  <si>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</si>
  <si>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</si>
  <si>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</si>
  <si>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</si>
  <si>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</si>
  <si>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</si>
  <si>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</si>
  <si>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</si>
  <si>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</si>
  <si>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</si>
  <si>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</si>
  <si>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</si>
  <si>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</si>
  <si>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</si>
  <si>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</si>
  <si>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</si>
  <si>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</si>
  <si>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</si>
  <si>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</si>
  <si>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</si>
  <si>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</si>
  <si>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</si>
  <si>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</si>
  <si>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</si>
  <si>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</si>
  <si>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</si>
  <si>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</si>
  <si>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</si>
  <si>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</si>
  <si>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</si>
  <si>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</si>
  <si>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</si>
  <si>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</si>
  <si>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</si>
  <si>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</si>
  <si>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</si>
  <si>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</si>
  <si>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</si>
  <si>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</si>
  <si>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</si>
  <si>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</si>
  <si>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</si>
  <si>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</si>
  <si>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</si>
  <si>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</si>
  <si>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</si>
  <si>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</si>
  <si>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</si>
  <si>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</si>
  <si>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</si>
  <si>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</si>
  <si>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</si>
  <si>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</si>
  <si>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</si>
  <si>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</si>
  <si>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</si>
  <si>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</si>
  <si>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</si>
  <si>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</si>
  <si>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</si>
  <si>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</si>
  <si>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</si>
  <si>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</si>
  <si>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</si>
  <si>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</si>
  <si>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</si>
  <si>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</si>
  <si>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</si>
  <si>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</si>
  <si>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</si>
  <si>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</si>
  <si>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</si>
  <si>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</si>
  <si>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</si>
  <si>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</si>
  <si>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</si>
  <si>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</si>
  <si>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</si>
  <si>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</si>
  <si>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</si>
  <si>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</si>
  <si>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</si>
  <si>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</si>
  <si>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</si>
  <si>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</si>
  <si>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</si>
  <si>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</si>
  <si>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</si>
  <si>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</si>
  <si>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</si>
  <si>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</si>
  <si>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</si>
  <si>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</si>
  <si>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</si>
  <si>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</si>
  <si>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</si>
  <si>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</si>
  <si>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</si>
  <si>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</si>
  <si>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</si>
  <si>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</si>
  <si>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</si>
  <si>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</si>
  <si>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</si>
  <si>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</si>
  <si>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</si>
  <si>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</si>
  <si>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</si>
  <si>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</si>
  <si>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</si>
  <si>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</si>
  <si>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</si>
  <si>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</si>
  <si>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</si>
  <si>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</si>
  <si>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</si>
  <si>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</si>
  <si>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</si>
  <si>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</si>
  <si>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</si>
  <si>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</si>
  <si>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</si>
  <si>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</si>
  <si>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</si>
  <si>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</si>
  <si>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</si>
  <si>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</si>
  <si>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</si>
  <si>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</si>
  <si>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</si>
  <si>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</si>
  <si>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</si>
  <si>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</si>
  <si>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</si>
  <si>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</si>
  <si>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</si>
  <si>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</si>
  <si>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</si>
  <si>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</si>
  <si>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</si>
  <si>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</si>
  <si>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</si>
  <si>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</si>
  <si>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</si>
  <si>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</si>
  <si>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</si>
  <si>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</si>
  <si>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</si>
  <si>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</si>
  <si>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</si>
  <si>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</si>
  <si>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</si>
  <si>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</si>
  <si>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</si>
  <si>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</si>
  <si>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</si>
  <si>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</si>
  <si>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</si>
  <si>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</si>
  <si>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</si>
  <si>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</si>
  <si>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</si>
  <si>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</si>
  <si>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</si>
  <si>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</si>
  <si>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</si>
  <si>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</si>
  <si>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</si>
  <si>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</si>
  <si>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</si>
  <si>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</si>
  <si>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</si>
  <si>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</si>
  <si>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</si>
  <si>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</si>
  <si>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</si>
  <si>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</si>
  <si>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</si>
  <si>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</si>
  <si>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</si>
  <si>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</si>
  <si>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</si>
  <si>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</si>
  <si>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</si>
  <si>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</si>
  <si>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</si>
  <si>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</si>
  <si>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</si>
  <si>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</si>
  <si>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</si>
  <si>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</si>
  <si>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</si>
  <si>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</si>
  <si>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</si>
  <si>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</si>
  <si>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</si>
  <si>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</si>
  <si>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</si>
  <si>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</si>
  <si>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</si>
  <si>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</si>
  <si>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</si>
  <si>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</si>
  <si>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</si>
  <si>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</si>
  <si>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</si>
  <si>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</si>
  <si>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</si>
  <si>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</si>
  <si>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</si>
  <si>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</si>
  <si>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</si>
  <si>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</si>
  <si>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</si>
  <si>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</si>
  <si>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</si>
  <si>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</si>
  <si>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</si>
  <si>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</si>
  <si>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</si>
  <si>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</si>
  <si>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</si>
  <si>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</si>
  <si>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</si>
  <si>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</si>
  <si>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</si>
  <si>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</si>
  <si>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</si>
  <si>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</si>
  <si>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</si>
  <si>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</si>
  <si>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</si>
  <si>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</si>
  <si>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</si>
  <si>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</si>
  <si>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</si>
  <si>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</si>
  <si>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</si>
  <si>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</si>
  <si>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</si>
  <si>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</si>
  <si>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</si>
  <si>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</si>
  <si>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</si>
  <si>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</si>
  <si>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</si>
  <si>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</si>
  <si>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</si>
  <si>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</si>
  <si>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</si>
  <si>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</si>
  <si>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</si>
  <si>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</si>
  <si>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</si>
  <si>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</si>
  <si>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</si>
  <si>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</si>
  <si>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</si>
  <si>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</si>
  <si>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</si>
  <si>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</si>
  <si>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</si>
  <si>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</si>
  <si>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</si>
  <si>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</si>
  <si>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</si>
  <si>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</si>
  <si>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</si>
  <si>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</si>
  <si>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</si>
  <si>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</si>
  <si>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</si>
  <si>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</si>
  <si>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</si>
  <si>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</si>
  <si>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</si>
  <si>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</si>
  <si>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</si>
  <si>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</si>
  <si>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</si>
  <si>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</si>
  <si>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</si>
  <si>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</si>
  <si>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</si>
  <si>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</si>
  <si>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</si>
  <si>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</si>
  <si>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</si>
  <si>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</si>
  <si>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</si>
  <si>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</si>
  <si>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</si>
  <si>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</si>
  <si>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</si>
  <si>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</si>
  <si>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</si>
  <si>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</si>
  <si>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</si>
  <si>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</si>
  <si>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</si>
  <si>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</si>
  <si>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</si>
  <si>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</si>
  <si>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</si>
  <si>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</si>
  <si>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</si>
  <si>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</si>
  <si>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</si>
  <si>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</si>
  <si>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</si>
  <si>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</si>
  <si>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</si>
  <si>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</si>
  <si>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</si>
  <si>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</si>
  <si>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</si>
  <si>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</si>
  <si>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</si>
  <si>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</si>
  <si>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</si>
  <si>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</si>
  <si>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</si>
  <si>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</si>
  <si>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</si>
  <si>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</si>
  <si>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</si>
  <si>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</si>
  <si>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</si>
  <si>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</si>
  <si>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</si>
  <si>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</si>
  <si>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</si>
  <si>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</si>
  <si>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</si>
  <si>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</si>
  <si>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</si>
  <si>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</si>
  <si>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</si>
  <si>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</si>
  <si>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</si>
  <si>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</si>
  <si>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</si>
  <si>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</si>
  <si>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</si>
  <si>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</si>
  <si>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</si>
  <si>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</si>
  <si>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</si>
  <si>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</si>
  <si>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</si>
  <si>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</si>
  <si>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</si>
  <si>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</si>
  <si>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</si>
  <si>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</si>
  <si>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</si>
  <si>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</si>
  <si>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</si>
  <si>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</si>
  <si>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</si>
  <si>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</si>
  <si>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</si>
  <si>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</si>
  <si>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</si>
  <si>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</si>
  <si>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</si>
  <si>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</si>
  <si>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</si>
  <si>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</si>
  <si>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</si>
  <si>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</si>
  <si>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</si>
  <si>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</si>
  <si>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</si>
  <si>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</si>
  <si>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</si>
  <si>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</si>
  <si>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</si>
  <si>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</si>
  <si>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</si>
  <si>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</si>
  <si>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</si>
  <si>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</si>
  <si>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</si>
  <si>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</si>
  <si>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</si>
  <si>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</si>
  <si>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</si>
  <si>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</si>
  <si>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</si>
  <si>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</si>
  <si>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</si>
  <si>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</si>
  <si>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</si>
  <si>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</si>
  <si>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</si>
  <si>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</si>
  <si>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</si>
  <si>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</si>
  <si>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</si>
  <si>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</si>
  <si>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</si>
  <si>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</si>
  <si>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</si>
  <si>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</si>
  <si>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</si>
  <si>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</si>
  <si>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</si>
  <si>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</si>
  <si>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</si>
  <si>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</si>
  <si>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</si>
  <si>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</si>
  <si>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</si>
  <si>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</si>
  <si>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</si>
  <si>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</si>
  <si>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</si>
  <si>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</si>
  <si>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</si>
  <si>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</si>
  <si>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</si>
  <si>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</si>
  <si>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</si>
  <si>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</si>
  <si>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</si>
  <si>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</si>
  <si>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</si>
  <si>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</si>
  <si>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</si>
  <si>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</si>
  <si>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</si>
  <si>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</si>
  <si>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</si>
  <si>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</si>
  <si>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</si>
  <si>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</si>
  <si>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</si>
  <si>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</si>
  <si>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</si>
  <si>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</si>
  <si>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</si>
  <si>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</si>
  <si>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</si>
  <si>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</si>
  <si>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</si>
  <si>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</si>
  <si>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</si>
  <si>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</si>
  <si>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</si>
  <si>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</si>
  <si>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</si>
  <si>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</si>
  <si>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</si>
  <si>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</si>
  <si>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</si>
  <si>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</si>
  <si>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</si>
  <si>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</si>
  <si>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</si>
  <si>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</si>
  <si>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</si>
  <si>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</si>
  <si>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</si>
  <si>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</si>
  <si>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</si>
  <si>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</si>
  <si>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</si>
  <si>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</si>
  <si>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</si>
  <si>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</si>
  <si>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</si>
  <si>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</si>
  <si>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</si>
  <si>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</si>
  <si>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</si>
  <si>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</si>
  <si>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</si>
  <si>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</si>
  <si>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</si>
  <si>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</si>
  <si>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</si>
  <si>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</si>
  <si>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</si>
  <si>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</si>
  <si>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</si>
  <si>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</si>
  <si>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</si>
  <si>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</si>
  <si>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</si>
  <si>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</si>
  <si>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</si>
  <si>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</si>
  <si>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</si>
  <si>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</si>
  <si>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</si>
  <si>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</si>
  <si>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</si>
  <si>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</si>
  <si>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</si>
  <si>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</si>
  <si>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</si>
  <si>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</si>
  <si>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</si>
  <si>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</si>
  <si>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</si>
  <si>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</si>
  <si>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</si>
  <si>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</si>
  <si>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</si>
  <si>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</si>
  <si>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</si>
  <si>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</si>
  <si>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</si>
  <si>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</si>
  <si>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</si>
  <si>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</si>
  <si>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</si>
  <si>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</si>
  <si>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</si>
  <si>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</si>
  <si>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</si>
  <si>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</si>
  <si>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</si>
  <si>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</si>
  <si>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</si>
  <si>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</si>
  <si>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</si>
  <si>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</si>
  <si>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</si>
  <si>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</si>
  <si>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</si>
  <si>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</si>
  <si>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</si>
  <si>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</si>
  <si>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</si>
  <si>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</si>
  <si>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</si>
  <si>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</si>
  <si>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</si>
  <si>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</si>
  <si>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</si>
  <si>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</si>
  <si>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</si>
  <si>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</si>
  <si>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</si>
  <si>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</si>
  <si>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</si>
  <si>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</si>
  <si>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</si>
  <si>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</si>
  <si>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</si>
  <si>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</si>
  <si>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</si>
  <si>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</si>
  <si>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</si>
  <si>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</si>
  <si>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</si>
  <si>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</si>
  <si>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</si>
  <si>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</si>
  <si>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</si>
  <si>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</si>
  <si>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</si>
  <si>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</si>
  <si>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</si>
  <si>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</si>
  <si>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</si>
  <si>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</si>
  <si>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</si>
  <si>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</si>
  <si>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</si>
  <si>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</si>
  <si>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</si>
  <si>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</si>
  <si>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</si>
  <si>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</si>
  <si>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</si>
  <si>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</si>
  <si>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</si>
  <si>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</si>
  <si>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</si>
  <si>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</si>
  <si>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</si>
  <si>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</si>
  <si>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</si>
  <si>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</si>
  <si>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</si>
  <si>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</si>
  <si>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</si>
  <si>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</si>
  <si>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</si>
  <si>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</si>
  <si>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</si>
  <si>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</si>
  <si>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</si>
  <si>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</si>
  <si>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</si>
  <si>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</si>
  <si>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</si>
  <si>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</si>
  <si>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</si>
  <si>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</si>
  <si>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</si>
  <si>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</si>
  <si>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</si>
  <si>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</si>
  <si>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</si>
  <si>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</si>
  <si>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</si>
  <si>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</si>
  <si>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</si>
  <si>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</si>
  <si>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</si>
  <si>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</si>
  <si>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</si>
  <si>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</si>
  <si>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</si>
  <si>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</si>
  <si>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</si>
  <si>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</si>
  <si>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</si>
  <si>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</si>
  <si>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</si>
  <si>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</si>
  <si>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</si>
  <si>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</si>
  <si>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</si>
  <si>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</si>
  <si>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</si>
  <si>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</si>
  <si>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</si>
  <si>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</si>
  <si>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</si>
  <si>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</si>
  <si>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</si>
  <si>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</si>
  <si>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</si>
  <si>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</si>
  <si>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</si>
  <si>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</si>
  <si>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</si>
  <si>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</si>
  <si>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</si>
  <si>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</si>
  <si>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</si>
  <si>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</si>
  <si>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</si>
  <si>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</si>
  <si>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</si>
  <si>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</si>
  <si>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</si>
  <si>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</si>
  <si>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</si>
  <si>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</si>
  <si>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</si>
  <si>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</si>
  <si>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</si>
  <si>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</si>
  <si>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</si>
  <si>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</si>
  <si>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</si>
  <si>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</si>
  <si>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</si>
  <si>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</si>
  <si>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</si>
  <si>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</si>
  <si>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</si>
  <si>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</si>
  <si>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</si>
  <si>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</si>
  <si>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</si>
  <si>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</si>
  <si>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</si>
  <si>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</si>
  <si>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</si>
  <si>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</si>
  <si>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</si>
  <si>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</si>
  <si>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</si>
  <si>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</si>
  <si>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</si>
  <si>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</si>
  <si>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</si>
  <si>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</si>
  <si>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</si>
  <si>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</si>
  <si>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</si>
  <si>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</si>
  <si>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</si>
  <si>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</si>
  <si>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</si>
  <si>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</si>
  <si>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</si>
  <si>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</si>
  <si>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</si>
  <si>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</si>
  <si>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</si>
  <si>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</si>
  <si>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</si>
  <si>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</si>
  <si>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</si>
  <si>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</si>
  <si>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</si>
  <si>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</si>
  <si>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</si>
  <si>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</si>
  <si>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</si>
  <si>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</si>
  <si>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</si>
  <si>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</si>
  <si>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</si>
  <si>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</si>
  <si>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</si>
  <si>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</si>
  <si>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</si>
  <si>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</si>
  <si>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</si>
  <si>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</si>
  <si>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</si>
  <si>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</si>
  <si>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</si>
  <si>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</si>
  <si>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</si>
  <si>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</si>
  <si>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</si>
  <si>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</si>
  <si>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</si>
  <si>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</si>
  <si>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</si>
  <si>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</si>
  <si>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</si>
  <si>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</si>
  <si>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</si>
  <si>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</si>
  <si>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</si>
  <si>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</si>
  <si>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</si>
  <si>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</si>
  <si>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</si>
  <si>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</si>
  <si>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</si>
  <si>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</si>
  <si>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</si>
  <si>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</si>
  <si>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</si>
  <si>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</si>
  <si>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</si>
  <si>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</si>
  <si>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</si>
  <si>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</si>
  <si>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</si>
  <si>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</si>
  <si>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</si>
  <si>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</si>
  <si>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</si>
  <si>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</si>
  <si>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</si>
  <si>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</si>
  <si>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</si>
  <si>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</si>
  <si>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</si>
  <si>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</si>
  <si>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</si>
  <si>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</si>
  <si>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</si>
  <si>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</si>
  <si>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</si>
  <si>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</si>
  <si>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</si>
  <si>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</si>
  <si>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</si>
  <si>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</si>
  <si>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</si>
  <si>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</si>
  <si>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</si>
  <si>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</si>
  <si>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</si>
  <si>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</si>
  <si>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</si>
  <si>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</si>
  <si>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</si>
  <si>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</si>
  <si>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</si>
  <si>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</si>
  <si>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</si>
  <si>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</si>
  <si>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</si>
  <si>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</si>
  <si>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</si>
  <si>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</si>
  <si>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</si>
  <si>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</si>
  <si>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</si>
  <si>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</si>
  <si>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</si>
  <si>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</si>
  <si>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</si>
  <si>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</si>
  <si>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</si>
  <si>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</si>
  <si>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</si>
  <si>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</si>
  <si>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</si>
  <si>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</si>
  <si>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</si>
  <si>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</si>
  <si>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</si>
  <si>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</si>
  <si>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</si>
  <si>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</si>
  <si>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</si>
  <si>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</si>
  <si>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</si>
  <si>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</si>
  <si>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</si>
  <si>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</si>
  <si>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</si>
  <si>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</si>
  <si>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</si>
  <si>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</si>
  <si>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</si>
  <si>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</si>
  <si>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</si>
  <si>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</si>
  <si>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</si>
  <si>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</si>
  <si>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</si>
  <si>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</si>
  <si>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</si>
  <si>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</si>
  <si>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</si>
  <si>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</si>
  <si>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</si>
  <si>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</si>
  <si>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</si>
  <si>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</si>
  <si>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</si>
  <si>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</si>
  <si>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</si>
  <si>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</si>
  <si>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</si>
  <si>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</si>
  <si>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</si>
  <si>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</si>
  <si>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</si>
  <si>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</si>
  <si>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</si>
  <si>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</si>
  <si>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</si>
  <si>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</si>
  <si>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</si>
  <si>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</si>
  <si>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</si>
  <si>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</si>
  <si>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</si>
  <si>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</si>
  <si>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</si>
  <si>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</si>
  <si>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</si>
  <si>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</si>
  <si>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</si>
  <si>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</si>
  <si>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</si>
  <si>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</si>
  <si>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</si>
  <si>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</si>
  <si>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</si>
  <si>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</si>
  <si>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</si>
  <si>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</si>
  <si>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</si>
  <si>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</si>
  <si>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</si>
  <si>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</si>
  <si>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</si>
  <si>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</si>
  <si>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</si>
  <si>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</si>
  <si>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</si>
  <si>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</si>
  <si>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</si>
  <si>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</si>
  <si>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</si>
  <si>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</si>
  <si>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</si>
  <si>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</si>
  <si>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</si>
  <si>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</si>
  <si>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</si>
  <si>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</si>
  <si>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</si>
  <si>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</si>
  <si>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</si>
  <si>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</si>
  <si>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</si>
  <si>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</si>
  <si>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</si>
  <si>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</si>
  <si>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</si>
  <si>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</si>
  <si>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</si>
  <si>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</si>
  <si>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</si>
  <si>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</si>
  <si>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</si>
  <si>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</si>
  <si>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</si>
  <si>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</si>
  <si>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</si>
  <si>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</si>
  <si>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</si>
  <si>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</si>
  <si>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</si>
  <si>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</si>
  <si>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</si>
  <si>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</si>
  <si>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</si>
  <si>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</si>
  <si>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</si>
  <si>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</si>
  <si>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</si>
  <si>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</si>
  <si>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</si>
  <si>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</si>
  <si>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</si>
  <si>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</si>
  <si>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</si>
  <si>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</si>
  <si>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</si>
  <si>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</si>
  <si>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</si>
  <si>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</si>
  <si>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</si>
  <si>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</si>
  <si>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</si>
  <si>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</si>
  <si>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</si>
  <si>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</si>
  <si>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</si>
  <si>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</si>
  <si>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</si>
  <si>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</si>
  <si>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</si>
  <si>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</si>
  <si>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</si>
  <si>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</si>
  <si>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</si>
  <si>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</si>
  <si>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</si>
  <si>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</si>
  <si>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</si>
  <si>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</si>
  <si>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</si>
  <si>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</si>
  <si>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</si>
  <si>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</si>
  <si>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</si>
  <si>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</si>
  <si>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</si>
  <si>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</si>
  <si>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</si>
  <si>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</si>
  <si>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</si>
  <si>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</si>
  <si>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</si>
  <si>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</si>
  <si>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</si>
  <si>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</si>
  <si>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</si>
  <si>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</si>
  <si>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</si>
  <si>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</si>
  <si>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</si>
  <si>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</si>
  <si>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</si>
  <si>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</si>
  <si>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</si>
  <si>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</si>
  <si>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</si>
  <si>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</si>
  <si>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</si>
  <si>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</si>
  <si>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</si>
  <si>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</si>
  <si>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</si>
  <si>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</si>
  <si>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</si>
  <si>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</si>
  <si>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</si>
  <si>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</si>
  <si>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</si>
  <si>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</si>
  <si>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</si>
  <si>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</si>
  <si>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</si>
  <si>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</si>
  <si>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</si>
  <si>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</si>
  <si>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</si>
  <si>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</si>
  <si>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</si>
  <si>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</si>
  <si>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</si>
  <si>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</si>
  <si>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</si>
  <si>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</si>
  <si>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</si>
  <si>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</si>
  <si>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</si>
  <si>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</si>
  <si>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</si>
  <si>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</si>
  <si>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</si>
  <si>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</si>
  <si>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</si>
  <si>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</si>
  <si>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</si>
  <si>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</si>
  <si>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</si>
  <si>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</si>
  <si>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</si>
  <si>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</si>
  <si>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</si>
  <si>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</si>
  <si>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</si>
  <si>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</si>
  <si>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</si>
  <si>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</si>
  <si>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</si>
  <si>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</si>
  <si>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</si>
  <si>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</si>
  <si>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</si>
  <si>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</si>
  <si>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</si>
  <si>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</si>
  <si>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</si>
  <si>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</si>
  <si>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</si>
  <si>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</si>
  <si>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</si>
  <si>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</si>
  <si>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</si>
  <si>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</si>
  <si>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</si>
  <si>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</si>
  <si>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</si>
  <si>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</si>
  <si>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</si>
  <si>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</si>
  <si>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</si>
  <si>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</si>
  <si>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</si>
  <si>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</si>
  <si>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</si>
  <si>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</si>
  <si>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</si>
  <si>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</si>
  <si>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</si>
  <si>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</si>
  <si>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</si>
  <si>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</si>
  <si>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</si>
  <si>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</si>
  <si>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</si>
  <si>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</si>
  <si>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</si>
  <si>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</si>
  <si>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</si>
  <si>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</si>
  <si>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</si>
  <si>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</si>
  <si>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</si>
  <si>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</si>
  <si>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</si>
  <si>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</si>
  <si>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</si>
  <si>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</si>
  <si>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</si>
  <si>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</si>
  <si>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</si>
  <si>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</si>
  <si>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</si>
  <si>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</si>
  <si>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</si>
  <si>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</si>
  <si>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</si>
  <si>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</si>
  <si>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</si>
  <si>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</si>
  <si>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</si>
  <si>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</si>
  <si>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</si>
  <si>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</si>
  <si>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</si>
  <si>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</si>
  <si>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</si>
  <si>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</si>
  <si>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</si>
  <si>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</si>
  <si>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</si>
  <si>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</si>
  <si>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</si>
  <si>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</si>
  <si>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</si>
  <si>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</si>
  <si>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</si>
  <si>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</si>
  <si>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</si>
  <si>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</si>
  <si>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</si>
  <si>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</si>
  <si>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</si>
  <si>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</si>
  <si>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</si>
  <si>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</si>
  <si>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</si>
  <si>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</si>
  <si>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</si>
  <si>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</si>
  <si>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</si>
  <si>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</si>
  <si>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</si>
  <si>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</si>
  <si>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</si>
  <si>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</si>
  <si>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</si>
  <si>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</si>
  <si>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</si>
  <si>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</si>
  <si>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</si>
  <si>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</si>
  <si>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</si>
  <si>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</si>
  <si>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</si>
  <si>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</si>
  <si>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</si>
  <si>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</si>
  <si>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</si>
  <si>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</si>
  <si>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</si>
  <si>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</si>
  <si>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</si>
  <si>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</si>
  <si>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</si>
  <si>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</si>
  <si>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</si>
  <si>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</si>
  <si>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</si>
  <si>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</si>
  <si>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</si>
  <si>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</si>
  <si>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</si>
  <si>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</si>
  <si>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</si>
  <si>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</si>
  <si>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</si>
  <si>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</si>
  <si>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</si>
  <si>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</si>
  <si>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</si>
  <si>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</si>
  <si>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</si>
  <si>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</si>
  <si>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</si>
  <si>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</si>
  <si>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</si>
  <si>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</si>
  <si>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</si>
  <si>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</si>
  <si>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</si>
  <si>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</si>
  <si>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</si>
  <si>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</si>
  <si>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</si>
  <si>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</si>
  <si>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</si>
  <si>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</si>
  <si>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</si>
  <si>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</si>
  <si>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</si>
  <si>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</si>
  <si>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</si>
  <si>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</si>
  <si>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</si>
  <si>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</si>
  <si>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</si>
  <si>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</si>
  <si>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</si>
  <si>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</si>
  <si>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</si>
  <si>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</si>
  <si>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</si>
  <si>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</si>
  <si>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</si>
  <si>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</si>
  <si>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</si>
  <si>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</si>
  <si>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</si>
  <si>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</si>
  <si>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</si>
  <si>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</si>
  <si>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</si>
  <si>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</si>
  <si>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</si>
  <si>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</si>
  <si>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</si>
  <si>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</si>
  <si>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</si>
  <si>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</si>
  <si>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</si>
  <si>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</si>
  <si>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</si>
  <si>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</si>
  <si>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</si>
  <si>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</si>
  <si>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</si>
  <si>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</si>
  <si>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</si>
  <si>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</si>
  <si>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</si>
  <si>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</si>
  <si>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</si>
  <si>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</si>
  <si>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</si>
  <si>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</si>
  <si>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</si>
  <si>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</si>
  <si>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</si>
  <si>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</si>
  <si>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</si>
  <si>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</si>
  <si>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</si>
  <si>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</si>
  <si>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</si>
  <si>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</si>
  <si>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</si>
  <si>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</si>
  <si>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</si>
  <si>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</si>
  <si>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</si>
  <si>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</si>
  <si>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</si>
  <si>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</si>
  <si>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</si>
  <si>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</si>
  <si>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</si>
  <si>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</si>
  <si>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</si>
  <si>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</si>
  <si>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</si>
  <si>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</si>
  <si>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</si>
  <si>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</si>
  <si>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</si>
  <si>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</si>
  <si>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</si>
  <si>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</si>
  <si>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</si>
  <si>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</si>
  <si>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</si>
  <si>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</si>
  <si>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</si>
  <si>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</si>
  <si>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</si>
  <si>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</si>
  <si>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</si>
  <si>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</si>
  <si>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</si>
  <si>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</si>
  <si>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</si>
  <si>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</si>
  <si>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</si>
  <si>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</si>
  <si>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</si>
  <si>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</si>
  <si>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</si>
  <si>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</si>
  <si>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</si>
  <si>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</si>
  <si>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</si>
  <si>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</si>
  <si>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</si>
  <si>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</si>
  <si>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</si>
  <si>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</si>
  <si>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</si>
  <si>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</si>
  <si>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</si>
  <si>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</si>
  <si>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</si>
  <si>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</si>
  <si>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</si>
  <si>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</si>
  <si>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</si>
  <si>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</si>
  <si>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</si>
  <si>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</si>
  <si>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</si>
  <si>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</si>
  <si>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</si>
  <si>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</si>
  <si>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</si>
  <si>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</si>
  <si>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</si>
  <si>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</si>
  <si>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</si>
  <si>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</si>
  <si>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</si>
  <si>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</si>
  <si>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</si>
  <si>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</si>
  <si>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</si>
  <si>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</si>
  <si>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</si>
  <si>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</si>
  <si>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</si>
  <si>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</si>
  <si>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</si>
  <si>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</si>
  <si>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</si>
  <si>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</si>
  <si>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</si>
  <si>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</si>
  <si>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</si>
  <si>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</si>
  <si>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</si>
  <si>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</si>
  <si>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</si>
  <si>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</si>
  <si>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</si>
  <si>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</si>
  <si>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</si>
  <si>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</si>
  <si>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</si>
  <si>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</si>
  <si>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</si>
  <si>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</si>
  <si>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</si>
  <si>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</si>
  <si>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</si>
  <si>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</si>
  <si>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</si>
  <si>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</si>
  <si>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</si>
  <si>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</si>
  <si>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</si>
  <si>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</si>
  <si>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</si>
  <si>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</si>
  <si>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</si>
  <si>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</si>
  <si>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</si>
  <si>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</si>
  <si>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</si>
  <si>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</si>
  <si>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</si>
  <si>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</si>
  <si>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</si>
  <si>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</si>
  <si>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</si>
  <si>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</si>
  <si>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</si>
  <si>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</si>
  <si>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</si>
  <si>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</si>
  <si>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</si>
  <si>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</si>
  <si>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</si>
  <si>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</si>
  <si>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</si>
  <si>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</si>
  <si>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</si>
  <si>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</si>
  <si>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</si>
  <si>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</si>
  <si>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</si>
  <si>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</si>
  <si>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</si>
  <si>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</si>
  <si>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</si>
  <si>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</si>
  <si>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</si>
  <si>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</si>
  <si>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</si>
  <si>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</si>
  <si>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</si>
  <si>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</si>
  <si>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</si>
  <si>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</si>
  <si>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</si>
  <si>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</si>
  <si>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</si>
  <si>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</si>
  <si>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</si>
  <si>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</si>
  <si>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</si>
  <si>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</si>
  <si>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</si>
  <si>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</si>
  <si>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</si>
  <si>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</si>
  <si>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</si>
  <si>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</si>
  <si>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</si>
  <si>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</si>
  <si>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</si>
  <si>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</si>
  <si>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</si>
  <si>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</si>
  <si>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</si>
  <si>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</si>
  <si>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</si>
  <si>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</si>
  <si>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</si>
  <si>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</si>
  <si>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</si>
  <si>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</si>
  <si>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</si>
  <si>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</si>
  <si>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</si>
  <si>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</si>
  <si>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</si>
  <si>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</si>
  <si>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</si>
  <si>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</si>
  <si>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</si>
  <si>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</si>
  <si>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</si>
  <si>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</si>
  <si>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</si>
  <si>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</si>
  <si>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</si>
  <si>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</si>
  <si>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</si>
  <si>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</si>
  <si>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</si>
  <si>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</si>
  <si>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</si>
  <si>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</si>
  <si>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</si>
  <si>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</si>
  <si>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</si>
  <si>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</si>
  <si>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</si>
  <si>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</si>
  <si>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</si>
  <si>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</si>
  <si>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</si>
  <si>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</si>
  <si>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</si>
  <si>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</si>
  <si>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</si>
  <si>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</si>
  <si>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</si>
  <si>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</si>
  <si>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</si>
  <si>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</si>
  <si>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</si>
  <si>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</si>
  <si>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</si>
  <si>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</si>
  <si>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</si>
  <si>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</si>
  <si>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</si>
  <si>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</si>
  <si>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</si>
  <si>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</si>
  <si>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</si>
  <si>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</si>
  <si>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</si>
  <si>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</si>
  <si>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</si>
  <si>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</si>
  <si>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</si>
  <si>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</si>
  <si>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</si>
  <si>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</si>
  <si>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</si>
  <si>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</si>
  <si>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</si>
  <si>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</si>
  <si>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</si>
  <si>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</si>
  <si>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</si>
  <si>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</si>
  <si>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</si>
  <si>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</si>
  <si>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</si>
  <si>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</si>
  <si>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</si>
  <si>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</si>
  <si>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</si>
  <si>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</si>
  <si>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</si>
  <si>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</si>
  <si>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</si>
  <si>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</si>
  <si>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</si>
  <si>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</si>
  <si>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</si>
  <si>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</si>
  <si>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</si>
  <si>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</si>
  <si>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</si>
  <si>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</si>
  <si>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</si>
  <si>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</si>
  <si>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</si>
  <si>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</si>
  <si>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</si>
  <si>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</si>
  <si>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</si>
  <si>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</si>
  <si>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</si>
  <si>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</si>
  <si>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</si>
  <si>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</si>
  <si>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</si>
  <si>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</si>
  <si>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</si>
  <si>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</si>
  <si>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</si>
  <si>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</si>
  <si>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</si>
  <si>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</si>
  <si>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</si>
  <si>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</si>
  <si>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</si>
  <si>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</si>
  <si>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</si>
  <si>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</si>
  <si>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</si>
  <si>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</si>
  <si>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</si>
  <si>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</si>
  <si>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</si>
  <si>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</si>
  <si>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</si>
  <si>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</si>
  <si>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</si>
  <si>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</si>
  <si>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</si>
  <si>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</si>
  <si>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</si>
  <si>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</si>
  <si>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</si>
  <si>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</si>
  <si>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</si>
  <si>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</si>
  <si>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</si>
  <si>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</si>
  <si>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</si>
  <si>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</si>
  <si>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</si>
  <si>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</si>
  <si>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</si>
  <si>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</si>
  <si>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</si>
  <si>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</si>
  <si>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</si>
  <si>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</si>
  <si>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</si>
  <si>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</si>
  <si>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</si>
  <si>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</si>
  <si>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</si>
  <si>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</si>
  <si>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</si>
  <si>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</si>
  <si>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</si>
  <si>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</si>
  <si>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</si>
  <si>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</si>
  <si>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</si>
  <si>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</si>
  <si>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</si>
  <si>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</si>
  <si>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</si>
  <si>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</si>
  <si>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</si>
  <si>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</si>
  <si>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</si>
  <si>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</si>
  <si>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</si>
  <si>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</si>
  <si>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</si>
  <si>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</si>
  <si>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</si>
  <si>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</si>
  <si>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</si>
  <si>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</si>
  <si>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</si>
  <si>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</si>
  <si>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</si>
  <si>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</si>
  <si>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</si>
  <si>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</si>
  <si>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</si>
  <si>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</si>
  <si>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</si>
  <si>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</si>
  <si>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</si>
  <si>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</si>
  <si>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</si>
  <si>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</si>
  <si>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</si>
  <si>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</si>
  <si>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</si>
  <si>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</si>
  <si>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</si>
  <si>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</si>
  <si>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</si>
  <si>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</si>
  <si>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</si>
  <si>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</si>
  <si>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</si>
  <si>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</si>
  <si>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</si>
  <si>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</si>
  <si>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</si>
  <si>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</si>
  <si>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</si>
  <si>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</si>
  <si>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</si>
  <si>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</si>
  <si>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</si>
  <si>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</si>
  <si>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</si>
  <si>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</si>
  <si>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</si>
  <si>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</si>
  <si>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</si>
  <si>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</si>
  <si>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</si>
  <si>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</si>
  <si>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</si>
  <si>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</si>
  <si>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</si>
  <si>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</si>
  <si>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</si>
  <si>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</si>
  <si>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</si>
  <si>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</si>
  <si>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</si>
  <si>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</si>
  <si>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</si>
  <si>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</si>
  <si>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</si>
  <si>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</si>
  <si>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</si>
  <si>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</si>
  <si>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</si>
  <si>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</si>
  <si>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</si>
  <si>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</si>
  <si>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</si>
  <si>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</si>
  <si>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</si>
  <si>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</si>
  <si>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</si>
  <si>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</si>
  <si>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</si>
  <si>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</si>
  <si>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</si>
  <si>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</si>
  <si>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</si>
  <si>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</si>
  <si>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</si>
  <si>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</si>
  <si>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</si>
  <si>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</si>
  <si>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</si>
  <si>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</si>
  <si>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</si>
  <si>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</si>
  <si>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</si>
  <si>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</si>
  <si>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</si>
  <si>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</si>
  <si>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</si>
  <si>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</si>
  <si>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</si>
  <si>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</si>
  <si>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</si>
  <si>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</si>
  <si>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</si>
  <si>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</si>
  <si>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</si>
  <si>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</si>
  <si>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</si>
  <si>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</si>
  <si>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</si>
  <si>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</si>
  <si>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</si>
  <si>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</si>
  <si>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</si>
  <si>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</si>
  <si>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</si>
  <si>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</si>
  <si>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</si>
  <si>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</si>
  <si>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</si>
  <si>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</si>
  <si>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</si>
  <si>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</si>
  <si>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</si>
  <si>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</si>
  <si>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</si>
  <si>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</si>
  <si>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</si>
  <si>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</si>
  <si>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</si>
  <si>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</si>
  <si>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</si>
  <si>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</si>
  <si>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</si>
  <si>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</si>
  <si>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</si>
  <si>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</si>
  <si>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</si>
  <si>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</si>
  <si>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</si>
  <si>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</si>
  <si>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</si>
  <si>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</si>
  <si>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</si>
  <si>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</si>
  <si>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</si>
  <si>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</si>
  <si>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</si>
  <si>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</si>
  <si>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</si>
  <si>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</si>
  <si>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</si>
  <si>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</si>
  <si>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</si>
  <si>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</si>
  <si>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</si>
  <si>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</si>
  <si>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</si>
  <si>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</si>
  <si>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</si>
  <si>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</si>
  <si>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</si>
  <si>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</si>
  <si>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</si>
  <si>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</si>
  <si>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</si>
  <si>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</si>
  <si>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</si>
  <si>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</si>
  <si>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</si>
  <si>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</si>
  <si>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</si>
  <si>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</si>
  <si>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</si>
  <si>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</si>
  <si>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</si>
  <si>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</si>
  <si>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</si>
  <si>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</si>
  <si>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</si>
  <si>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</si>
  <si>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</si>
  <si>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</si>
  <si>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</si>
  <si>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</si>
  <si>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</si>
  <si>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</si>
  <si>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</si>
  <si>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</si>
  <si>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</si>
  <si>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</si>
  <si>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</si>
  <si>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</si>
  <si>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</si>
  <si>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</si>
  <si>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</si>
  <si>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</si>
  <si>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</si>
  <si>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</si>
  <si>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</si>
  <si>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</si>
  <si>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</si>
  <si>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</si>
  <si>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</si>
  <si>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</si>
  <si>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</si>
  <si>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</si>
  <si>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</si>
  <si>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</si>
  <si>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</si>
  <si>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</si>
  <si>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</si>
  <si>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</si>
  <si>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</si>
  <si>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</si>
  <si>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</si>
  <si>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</si>
  <si>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</si>
  <si>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</si>
  <si>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</si>
  <si>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</si>
  <si>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</si>
  <si>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</si>
  <si>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</si>
  <si>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</si>
  <si>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</si>
  <si>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</si>
  <si>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</si>
  <si>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</si>
  <si>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</si>
  <si>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</si>
  <si>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</si>
  <si>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</si>
  <si>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</si>
  <si>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</si>
  <si>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</si>
  <si>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</si>
  <si>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</si>
  <si>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</si>
  <si>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</si>
  <si>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</si>
  <si>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</si>
  <si>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</si>
  <si>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</si>
  <si>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</si>
  <si>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</si>
  <si>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</si>
  <si>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</si>
  <si>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</si>
  <si>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</si>
  <si>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</si>
  <si>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</si>
  <si>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</si>
  <si>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</si>
  <si>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</si>
  <si>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</si>
  <si>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</si>
  <si>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</si>
  <si>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</si>
  <si>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</si>
  <si>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</si>
  <si>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</si>
  <si>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</si>
  <si>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</si>
  <si>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</si>
  <si>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</si>
  <si>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</si>
  <si>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</si>
  <si>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</si>
  <si>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</si>
  <si>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</si>
  <si>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</si>
  <si>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</si>
  <si>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</si>
  <si>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</si>
  <si>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</si>
  <si>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</si>
  <si>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</si>
  <si>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</si>
  <si>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</si>
  <si>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</si>
  <si>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</si>
  <si>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</si>
  <si>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</si>
  <si>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</si>
  <si>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</si>
  <si>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</si>
  <si>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</si>
  <si>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</si>
  <si>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</si>
  <si>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</si>
  <si>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</si>
  <si>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</si>
  <si>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</si>
  <si>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</si>
  <si>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</si>
  <si>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</si>
  <si>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</si>
  <si>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</si>
  <si>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</si>
  <si>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</si>
  <si>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</si>
  <si>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</si>
  <si>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</si>
  <si>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</si>
  <si>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</si>
  <si>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</si>
  <si>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</si>
  <si>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</si>
  <si>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</si>
  <si>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</si>
  <si>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</si>
  <si>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</si>
  <si>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</si>
  <si>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</si>
  <si>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</si>
  <si>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</si>
  <si>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</si>
  <si>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</si>
  <si>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</si>
  <si>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</si>
  <si>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</si>
  <si>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</si>
  <si>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</si>
  <si>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</si>
  <si>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</si>
  <si>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</si>
  <si>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</si>
  <si>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</si>
  <si>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</si>
  <si>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</si>
  <si>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</si>
  <si>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</si>
  <si>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</si>
  <si>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</si>
  <si>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</si>
  <si>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</si>
  <si>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</si>
  <si>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</si>
  <si>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</si>
  <si>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</si>
  <si>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</si>
  <si>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</si>
  <si>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</si>
  <si>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</si>
  <si>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</si>
  <si>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</si>
  <si>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</si>
  <si>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</si>
  <si>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</si>
  <si>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</si>
  <si>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</si>
  <si>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</si>
  <si>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</si>
  <si>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</si>
  <si>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</si>
  <si>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</si>
  <si>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</si>
  <si>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</si>
  <si>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</si>
  <si>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</si>
  <si>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</si>
  <si>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</si>
  <si>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</si>
  <si>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</si>
  <si>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</si>
  <si>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</si>
  <si>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</si>
  <si>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</si>
  <si>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</si>
  <si>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</si>
  <si>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</si>
  <si>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</si>
  <si>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</si>
  <si>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</si>
  <si>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</si>
  <si>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</si>
  <si>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</si>
  <si>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</si>
  <si>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</si>
  <si>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</si>
  <si>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</si>
  <si>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</si>
  <si>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</si>
  <si>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</si>
  <si>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</si>
  <si>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</si>
  <si>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</si>
  <si>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</si>
  <si>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</si>
  <si>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</si>
  <si>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</si>
  <si>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</si>
  <si>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</si>
  <si>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</si>
  <si>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</si>
  <si>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</si>
  <si>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</si>
  <si>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</si>
  <si>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</si>
  <si>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</si>
  <si>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</si>
  <si>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</si>
  <si>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</si>
  <si>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</si>
  <si>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</si>
  <si>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</si>
  <si>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</si>
  <si>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</si>
  <si>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</si>
  <si>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</si>
  <si>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</si>
  <si>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</si>
  <si>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</si>
  <si>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</si>
  <si>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</si>
  <si>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</si>
  <si>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</si>
  <si>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</si>
  <si>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</si>
  <si>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</si>
  <si>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</si>
  <si>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</si>
  <si>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</si>
  <si>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</si>
  <si>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</si>
  <si>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</si>
  <si>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</si>
  <si>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</si>
  <si>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</si>
  <si>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</si>
  <si>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</si>
  <si>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</si>
  <si>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</si>
  <si>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</si>
  <si>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</si>
  <si>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</si>
  <si>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</si>
  <si>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</si>
  <si>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</si>
  <si>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</si>
  <si>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</si>
  <si>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</si>
  <si>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</si>
  <si>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</si>
  <si>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</si>
  <si>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</si>
  <si>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</si>
  <si>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</si>
  <si>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</si>
  <si>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</si>
  <si>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</si>
  <si>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</si>
  <si>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</si>
  <si>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</si>
  <si>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</si>
  <si>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</si>
  <si>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</si>
  <si>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</si>
  <si>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</si>
  <si>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</si>
  <si>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</si>
  <si>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</si>
  <si>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</si>
  <si>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</si>
  <si>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</si>
  <si>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</si>
  <si>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</si>
  <si>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</si>
  <si>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</si>
  <si>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</si>
  <si>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</si>
  <si>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</si>
  <si>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</si>
  <si>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</si>
  <si>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</si>
  <si>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</si>
  <si>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</si>
  <si>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</si>
  <si>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</si>
  <si>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</si>
  <si>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</si>
  <si>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</si>
  <si>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</si>
  <si>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</si>
  <si>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</si>
  <si>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</si>
  <si>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</si>
  <si>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</si>
  <si>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</si>
  <si>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</si>
  <si>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</si>
  <si>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</si>
  <si>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</si>
  <si>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</si>
  <si>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</si>
  <si>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</si>
  <si>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</si>
  <si>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</si>
  <si>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</si>
  <si>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</si>
  <si>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</si>
  <si>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</si>
  <si>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</si>
  <si>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</si>
  <si>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</si>
  <si>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</si>
  <si>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</si>
  <si>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</si>
  <si>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</si>
  <si>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</si>
  <si>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</si>
  <si>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</si>
  <si>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</si>
  <si>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</si>
  <si>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</si>
  <si>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</si>
  <si>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</si>
  <si>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</si>
  <si>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</si>
  <si>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</si>
  <si>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</si>
  <si>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</si>
  <si>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</si>
  <si>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</si>
  <si>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</si>
  <si>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</si>
  <si>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</si>
  <si>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</si>
  <si>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</si>
  <si>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</si>
  <si>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</si>
  <si>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</si>
  <si>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</si>
  <si>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</si>
  <si>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</si>
  <si>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</si>
  <si>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</si>
  <si>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</si>
  <si>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</si>
  <si>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</si>
  <si>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</si>
  <si>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</si>
  <si>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</si>
  <si>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</si>
  <si>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</si>
  <si>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</si>
  <si>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</si>
  <si>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</si>
  <si>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</si>
  <si>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</si>
  <si>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</si>
  <si>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</si>
  <si>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</si>
  <si>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</si>
  <si>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</si>
  <si>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</si>
  <si>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</si>
  <si>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</si>
  <si>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</si>
  <si>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</si>
  <si>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</si>
  <si>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</si>
  <si>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</si>
  <si>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</si>
  <si>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</si>
  <si>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</si>
  <si>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</si>
  <si>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</si>
  <si>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</si>
  <si>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</si>
  <si>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</si>
  <si>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</si>
  <si>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</si>
  <si>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</si>
  <si>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</si>
  <si>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</si>
  <si>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</si>
  <si>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</si>
  <si>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</si>
  <si>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</si>
  <si>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</si>
  <si>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</si>
  <si>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</si>
  <si>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</si>
  <si>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</si>
  <si>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</si>
  <si>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</si>
  <si>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</si>
  <si>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</si>
  <si>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</si>
  <si>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</si>
  <si>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</si>
  <si>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</si>
  <si>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</si>
  <si>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</si>
  <si>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</si>
  <si>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</si>
  <si>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</si>
  <si>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</si>
  <si>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</si>
  <si>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</si>
  <si>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</si>
  <si>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</si>
  <si>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</si>
  <si>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</si>
  <si>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</si>
  <si>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</si>
  <si>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</si>
  <si>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</si>
  <si>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</si>
  <si>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</si>
  <si>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</si>
  <si>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</si>
  <si>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</si>
  <si>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</si>
  <si>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</si>
  <si>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</si>
  <si>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</si>
  <si>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</si>
  <si>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</si>
  <si>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</si>
  <si>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</si>
  <si>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</si>
  <si>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</si>
  <si>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</si>
  <si>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</si>
  <si>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</si>
  <si>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</si>
  <si>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</si>
  <si>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</si>
  <si>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</si>
  <si>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</si>
  <si>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</si>
  <si>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</si>
  <si>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</si>
  <si>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</si>
  <si>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</si>
  <si>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</si>
  <si>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</si>
  <si>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</si>
  <si>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</si>
  <si>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</si>
  <si>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</si>
  <si>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</si>
  <si>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</si>
  <si>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</si>
  <si>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</si>
  <si>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</si>
  <si>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</si>
  <si>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</si>
  <si>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</si>
  <si>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</si>
  <si>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</si>
  <si>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</si>
  <si>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</si>
  <si>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</si>
  <si>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</si>
  <si>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</si>
  <si>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</si>
  <si>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</si>
  <si>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</si>
  <si>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</si>
  <si>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</si>
  <si>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</si>
  <si>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</si>
  <si>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</si>
  <si>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</si>
  <si>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</si>
  <si>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</si>
  <si>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</si>
  <si>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</si>
  <si>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</si>
  <si>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</si>
  <si>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</si>
  <si>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</si>
  <si>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</si>
  <si>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</si>
  <si>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</si>
  <si>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</si>
  <si>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</si>
  <si>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</si>
  <si>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</si>
  <si>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</si>
  <si>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</si>
  <si>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</si>
  <si>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</si>
  <si>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</si>
  <si>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</si>
  <si>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</si>
  <si>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</si>
  <si>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</si>
  <si>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</si>
  <si>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</si>
  <si>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</si>
  <si>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</si>
  <si>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</si>
  <si>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</si>
  <si>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</si>
  <si>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</si>
  <si>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</si>
  <si>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</si>
  <si>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</si>
  <si>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</si>
  <si>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</si>
  <si>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</si>
  <si>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</si>
  <si>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</si>
  <si>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</si>
  <si>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</si>
  <si>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</si>
  <si>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</si>
  <si>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</si>
  <si>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</si>
  <si>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</si>
  <si>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</si>
  <si>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</si>
  <si>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</si>
  <si>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</si>
  <si>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</si>
  <si>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</si>
  <si>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</si>
  <si>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</si>
  <si>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</si>
  <si>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</si>
  <si>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</si>
  <si>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</si>
  <si>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</si>
  <si>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</si>
  <si>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</si>
  <si>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</si>
  <si>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</si>
  <si>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</si>
  <si>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</si>
  <si>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</si>
  <si>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</si>
  <si>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</si>
  <si>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</si>
  <si>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</si>
  <si>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</si>
  <si>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</si>
  <si>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</si>
  <si>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</si>
  <si>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</si>
  <si>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</si>
  <si>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</si>
  <si>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</si>
  <si>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</si>
  <si>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</si>
  <si>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</si>
  <si>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</si>
  <si>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</si>
  <si>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</si>
  <si>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</si>
  <si>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</si>
  <si>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</si>
  <si>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</si>
  <si>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</si>
  <si>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</si>
  <si>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</si>
  <si>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</si>
  <si>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</si>
  <si>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</si>
  <si>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</si>
  <si>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</si>
  <si>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</si>
  <si>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</si>
  <si>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</si>
  <si>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</si>
  <si>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</si>
  <si>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</si>
  <si>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</si>
  <si>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</si>
  <si>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</si>
  <si>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</si>
  <si>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</si>
  <si>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</si>
  <si>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</si>
  <si>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</si>
  <si>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</si>
  <si>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</si>
  <si>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</si>
  <si>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</si>
  <si>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</si>
  <si>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</si>
  <si>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</si>
  <si>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</si>
  <si>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</si>
  <si>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</si>
  <si>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</si>
  <si>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</si>
  <si>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</si>
  <si>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</si>
  <si>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</si>
  <si>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</si>
  <si>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</si>
  <si>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</si>
  <si>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</si>
  <si>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</si>
  <si>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</si>
  <si>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</si>
  <si>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</si>
  <si>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</si>
  <si>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</si>
  <si>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</si>
  <si>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</si>
  <si>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</si>
  <si>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</si>
  <si>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</si>
  <si>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</si>
  <si>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</si>
  <si>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</si>
  <si>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</si>
  <si>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</si>
  <si>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</si>
  <si>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</si>
  <si>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</si>
  <si>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</si>
  <si>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</si>
  <si>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</si>
  <si>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</si>
  <si>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</si>
  <si>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</si>
  <si>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</si>
  <si>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</si>
  <si>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</si>
  <si>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</si>
  <si>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</si>
  <si>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</si>
  <si>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</si>
  <si>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</si>
  <si>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</si>
  <si>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</si>
  <si>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</si>
  <si>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</si>
  <si>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</si>
  <si>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</si>
  <si>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</si>
  <si>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</si>
  <si>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</si>
  <si>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</si>
  <si>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</si>
  <si>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</si>
  <si>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</si>
  <si>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</si>
  <si>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</si>
  <si>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</si>
  <si>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</si>
  <si>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</si>
  <si>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</si>
  <si>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</si>
  <si>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</si>
  <si>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</si>
  <si>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</si>
  <si>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</si>
  <si>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</si>
  <si>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</si>
  <si>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</si>
  <si>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</si>
  <si>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</si>
  <si>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</si>
  <si>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</si>
  <si>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</si>
  <si>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</si>
  <si>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</si>
  <si>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</si>
  <si>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</si>
  <si>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</si>
  <si>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</si>
  <si>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</si>
  <si>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</si>
  <si>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</si>
  <si>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</si>
  <si>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</si>
  <si>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</si>
  <si>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</si>
  <si>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</si>
  <si>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</si>
  <si>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</si>
  <si>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</si>
  <si>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</si>
  <si>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</si>
  <si>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</si>
  <si>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</si>
  <si>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</si>
  <si>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</si>
  <si>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</si>
  <si>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</si>
  <si>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</si>
  <si>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</si>
  <si>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</si>
  <si>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</si>
  <si>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</si>
  <si>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</si>
  <si>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</si>
  <si>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</si>
  <si>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</si>
  <si>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</si>
  <si>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</si>
  <si>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</si>
  <si>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</si>
  <si>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</si>
  <si>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</si>
  <si>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</si>
  <si>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</si>
  <si>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</si>
  <si>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</si>
  <si>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</si>
  <si>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</si>
  <si>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</si>
  <si>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</si>
  <si>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</si>
  <si>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</si>
  <si>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</si>
  <si>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</si>
  <si>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</si>
  <si>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</si>
  <si>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</si>
  <si>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</si>
  <si>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</si>
  <si>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</si>
  <si>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</si>
  <si>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</si>
  <si>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</si>
  <si>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</si>
  <si>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</si>
  <si>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</si>
  <si>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</si>
  <si>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</si>
  <si>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</si>
  <si>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</si>
  <si>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</si>
  <si>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</si>
  <si>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</si>
  <si>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</si>
  <si>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</si>
  <si>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</si>
  <si>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</si>
  <si>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</si>
  <si>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</si>
  <si>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</si>
  <si>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</si>
  <si>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</si>
  <si>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</si>
  <si>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</si>
  <si>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</si>
  <si>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</si>
  <si>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</si>
  <si>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</si>
  <si>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</si>
  <si>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</si>
  <si>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</si>
  <si>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</si>
  <si>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</si>
  <si>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</si>
  <si>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</si>
  <si>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</si>
  <si>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</si>
  <si>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</si>
  <si>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</si>
  <si>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</si>
  <si>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</si>
  <si>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</si>
  <si>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</si>
  <si>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</si>
  <si>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</si>
  <si>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</si>
  <si>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</si>
  <si>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</si>
  <si>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</si>
  <si>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</si>
  <si>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</si>
  <si>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</si>
  <si>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</si>
  <si>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</si>
  <si>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</si>
  <si>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</si>
  <si>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</si>
  <si>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</si>
  <si>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</si>
  <si>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</si>
  <si>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</si>
  <si>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</si>
  <si>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</si>
  <si>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</si>
  <si>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</si>
  <si>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</si>
  <si>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</si>
  <si>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</si>
  <si>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</si>
  <si>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</si>
  <si>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</si>
  <si>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</si>
  <si>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</si>
  <si>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</si>
  <si>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</si>
  <si>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</si>
  <si>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</si>
  <si>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</si>
  <si>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</si>
  <si>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</si>
  <si>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</si>
  <si>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</si>
  <si>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</si>
  <si>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</si>
  <si>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</si>
  <si>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</si>
  <si>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</si>
  <si>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</si>
  <si>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</si>
  <si>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</si>
  <si>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</si>
  <si>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</si>
  <si>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</si>
  <si>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</si>
  <si>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</si>
  <si>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</si>
  <si>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</si>
  <si>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</si>
  <si>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</si>
  <si>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</si>
  <si>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</si>
  <si>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</si>
  <si>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</si>
  <si>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</si>
  <si>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</si>
  <si>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</si>
  <si>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</si>
  <si>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</si>
  <si>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</si>
  <si>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</si>
  <si>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</si>
  <si>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</si>
  <si>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</si>
  <si>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</si>
  <si>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</si>
  <si>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</si>
  <si>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</si>
  <si>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</si>
  <si>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</si>
  <si>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</si>
  <si>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</si>
  <si>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</si>
  <si>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</si>
  <si>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</si>
  <si>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</si>
  <si>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</si>
  <si>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</si>
  <si>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</si>
  <si>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</si>
  <si>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</si>
  <si>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</si>
  <si>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</si>
  <si>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</si>
  <si>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</si>
  <si>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</si>
  <si>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</si>
  <si>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</si>
  <si>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</si>
  <si>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</si>
  <si>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</si>
  <si>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</si>
  <si>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</si>
  <si>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</si>
  <si>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</si>
  <si>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</si>
  <si>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</si>
  <si>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</si>
  <si>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</si>
  <si>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</si>
  <si>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</si>
  <si>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</si>
  <si>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</si>
  <si>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</si>
  <si>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</si>
  <si>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</si>
  <si>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</si>
  <si>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</si>
  <si>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</si>
  <si>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</si>
  <si>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</si>
  <si>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</si>
  <si>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</si>
  <si>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</si>
  <si>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</si>
  <si>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</si>
  <si>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</si>
  <si>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</si>
  <si>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</si>
  <si>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</si>
  <si>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</si>
  <si>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</si>
  <si>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</si>
  <si>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</si>
  <si>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</si>
  <si>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</si>
  <si>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</si>
  <si>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</si>
  <si>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</si>
  <si>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</si>
  <si>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</si>
  <si>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</si>
  <si>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</si>
  <si>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</si>
  <si>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</si>
  <si>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</si>
  <si>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</si>
  <si>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</si>
  <si>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</si>
  <si>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</si>
  <si>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</si>
  <si>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</si>
  <si>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</si>
  <si>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</si>
  <si>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</si>
  <si>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</si>
  <si>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</si>
  <si>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</si>
  <si>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</si>
  <si>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</si>
  <si>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</si>
  <si>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</si>
  <si>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</si>
  <si>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</si>
  <si>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</si>
  <si>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</si>
  <si>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</si>
  <si>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</si>
  <si>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</si>
  <si>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</si>
  <si>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</si>
  <si>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</si>
  <si>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</si>
  <si>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</si>
  <si>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</si>
  <si>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</si>
  <si>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</si>
  <si>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</si>
  <si>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</si>
  <si>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</si>
  <si>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</si>
  <si>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</si>
  <si>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</si>
  <si>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</si>
  <si>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</si>
  <si>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</si>
  <si>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</si>
  <si>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</si>
  <si>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</si>
  <si>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</si>
  <si>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</si>
  <si>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</si>
  <si>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</si>
  <si>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</si>
  <si>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</si>
  <si>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</si>
  <si>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</si>
  <si>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</si>
  <si>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</si>
  <si>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</si>
  <si>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</si>
  <si>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</si>
  <si>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</si>
  <si>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</si>
  <si>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</si>
  <si>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</si>
  <si>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</si>
  <si>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</si>
  <si>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</si>
  <si>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</si>
  <si>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</si>
  <si>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</si>
  <si>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</si>
  <si>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</si>
  <si>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</si>
  <si>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</si>
  <si>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</si>
  <si>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</si>
  <si>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</si>
  <si>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</si>
  <si>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</si>
  <si>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</si>
  <si>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</si>
  <si>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</si>
  <si>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</si>
  <si>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</si>
  <si>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</si>
  <si>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</si>
  <si>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</si>
  <si>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</si>
  <si>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</si>
  <si>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</si>
  <si>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</si>
  <si>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</si>
  <si>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</si>
  <si>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</si>
  <si>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</si>
  <si>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</si>
  <si>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</si>
  <si>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</si>
  <si>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</si>
  <si>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</si>
  <si>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</si>
  <si>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</si>
  <si>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</si>
  <si>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</si>
  <si>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</si>
  <si>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</si>
  <si>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</si>
  <si>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</si>
  <si>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</si>
  <si>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</si>
  <si>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</si>
  <si>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</si>
  <si>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</si>
  <si>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</si>
  <si>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</si>
  <si>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</si>
  <si>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</si>
  <si>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</si>
  <si>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</si>
  <si>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</si>
  <si>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</si>
  <si>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</si>
  <si>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</si>
  <si>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</si>
  <si>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</si>
  <si>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</si>
  <si>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</si>
  <si>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</si>
  <si>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</si>
  <si>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</si>
  <si>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</si>
  <si>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</si>
  <si>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</si>
  <si>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</si>
  <si>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</si>
  <si>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</si>
  <si>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</si>
  <si>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</si>
  <si>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</si>
  <si>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</si>
  <si>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</si>
  <si>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</si>
  <si>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</si>
  <si>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</si>
  <si>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</si>
  <si>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</si>
  <si>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</si>
  <si>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</si>
  <si>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</si>
  <si>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</si>
  <si>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</si>
  <si>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</si>
  <si>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</si>
  <si>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</si>
  <si>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</si>
  <si>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</si>
  <si>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</si>
  <si>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</si>
  <si>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</si>
  <si>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</si>
  <si>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</si>
  <si>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</si>
  <si>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</si>
  <si>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</si>
  <si>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</si>
  <si>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</si>
  <si>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</si>
  <si>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</si>
  <si>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</si>
  <si>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</si>
  <si>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</si>
  <si>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</si>
  <si>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</si>
  <si>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</si>
  <si>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</si>
  <si>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</si>
  <si>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</si>
  <si>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</si>
  <si>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</si>
  <si>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</si>
  <si>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</si>
  <si>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</si>
  <si>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</si>
  <si>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</si>
  <si>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</si>
  <si>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</si>
  <si>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</si>
  <si>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</si>
  <si>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</si>
  <si>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</si>
  <si>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</si>
  <si>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</si>
  <si>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</si>
  <si>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</si>
  <si>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</si>
  <si>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</si>
  <si>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</si>
  <si>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</si>
  <si>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</si>
  <si>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</si>
  <si>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</si>
  <si>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</si>
  <si>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</si>
  <si>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</si>
  <si>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</si>
  <si>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</si>
  <si>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</si>
  <si>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</si>
  <si>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</si>
  <si>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</si>
  <si>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</si>
  <si>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</si>
  <si>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</si>
  <si>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</si>
  <si>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</si>
  <si>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</si>
  <si>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</si>
  <si>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</si>
  <si>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</si>
  <si>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</si>
  <si>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</si>
  <si>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</si>
  <si>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</si>
  <si>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</si>
  <si>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</si>
  <si>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</si>
  <si>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</si>
  <si>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</si>
  <si>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</si>
  <si>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</si>
  <si>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</si>
  <si>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</si>
  <si>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</si>
  <si>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</si>
  <si>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</si>
  <si>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</si>
  <si>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</si>
  <si>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</si>
  <si>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</si>
  <si>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</si>
  <si>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</si>
  <si>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</si>
  <si>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</si>
  <si>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</si>
  <si>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</si>
  <si>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</si>
  <si>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</si>
  <si>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</si>
  <si>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</si>
  <si>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</si>
  <si>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</si>
  <si>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</si>
  <si>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</si>
  <si>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</si>
  <si>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</si>
  <si>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</si>
  <si>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</si>
  <si>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</si>
  <si>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</si>
  <si>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</si>
  <si>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</si>
  <si>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</si>
  <si>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</si>
  <si>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</si>
  <si>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</si>
  <si>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</si>
  <si>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</si>
  <si>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</si>
  <si>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</si>
  <si>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</si>
  <si>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</si>
  <si>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</si>
  <si>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</si>
  <si>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</si>
  <si>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</si>
  <si>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</si>
  <si>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</si>
  <si>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</si>
  <si>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</si>
  <si>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</si>
  <si>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</si>
  <si>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</si>
  <si>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</si>
  <si>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</si>
  <si>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</si>
  <si>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</si>
  <si>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</si>
  <si>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</si>
  <si>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</si>
  <si>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</si>
  <si>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</si>
  <si>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</si>
  <si>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</si>
  <si>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</si>
  <si>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</si>
  <si>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</si>
  <si>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</si>
  <si>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</si>
  <si>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</si>
  <si>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</si>
  <si>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</si>
  <si>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</si>
  <si>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</si>
  <si>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</si>
  <si>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</si>
  <si>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</si>
  <si>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</si>
  <si>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</si>
  <si>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</si>
  <si>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</si>
  <si>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</si>
  <si>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</si>
  <si>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</si>
  <si>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</si>
  <si>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</si>
  <si>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</si>
  <si>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</si>
  <si>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</si>
  <si>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</si>
  <si>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</si>
  <si>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</si>
  <si>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</si>
  <si>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</si>
  <si>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</si>
  <si>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</si>
  <si>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</si>
  <si>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</si>
  <si>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</si>
  <si>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</si>
  <si>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</si>
  <si>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</si>
  <si>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</si>
  <si>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</si>
  <si>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</si>
  <si>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</si>
  <si>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</si>
  <si>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</si>
  <si>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</si>
  <si>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</si>
  <si>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</si>
  <si>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</si>
  <si>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</si>
  <si>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</si>
  <si>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</si>
  <si>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</si>
  <si>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</si>
  <si>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</si>
  <si>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</si>
  <si>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</si>
  <si>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</si>
  <si>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</si>
  <si>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</si>
  <si>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</si>
  <si>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</si>
  <si>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</si>
  <si>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</si>
  <si>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</si>
  <si>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</si>
  <si>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</si>
  <si>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</si>
  <si>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</si>
  <si>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</si>
  <si>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</si>
  <si>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</si>
  <si>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</si>
  <si>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</si>
  <si>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</si>
  <si>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</si>
  <si>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</si>
  <si>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</si>
  <si>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</si>
  <si>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</si>
  <si>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</si>
  <si>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</si>
  <si>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</si>
  <si>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</si>
  <si>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</si>
  <si>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</si>
  <si>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</si>
  <si>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</si>
  <si>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</si>
  <si>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</si>
  <si>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</si>
  <si>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</si>
  <si>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</si>
  <si>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</si>
  <si>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</si>
  <si>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</si>
  <si>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</si>
  <si>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</si>
  <si>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</si>
  <si>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</si>
  <si>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</si>
  <si>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</si>
  <si>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</si>
  <si>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</si>
  <si>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</si>
  <si>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</si>
  <si>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</si>
  <si>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</si>
  <si>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</si>
  <si>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</si>
  <si>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</si>
  <si>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</si>
  <si>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</si>
  <si>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</si>
  <si>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</si>
  <si>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</si>
  <si>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</si>
  <si>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</si>
  <si>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</si>
  <si>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</si>
  <si>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</si>
  <si>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</si>
  <si>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</si>
  <si>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</si>
  <si>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</si>
  <si>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</si>
  <si>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</si>
  <si>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</si>
  <si>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</si>
  <si>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</si>
  <si>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</si>
  <si>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</si>
  <si>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</si>
  <si>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</si>
  <si>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</si>
  <si>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</si>
  <si>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</si>
  <si>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</si>
  <si>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</si>
  <si>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</si>
  <si>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</si>
  <si>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</si>
  <si>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</si>
  <si>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</si>
  <si>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</si>
  <si>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</si>
  <si>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</si>
  <si>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</si>
  <si>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</si>
  <si>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</si>
  <si>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</si>
  <si>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</si>
  <si>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</si>
  <si>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</si>
  <si>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</si>
  <si>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</si>
  <si>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</si>
  <si>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</si>
  <si>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</si>
  <si>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</si>
  <si>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</si>
  <si>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</si>
  <si>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</si>
  <si>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</si>
  <si>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</si>
  <si>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</si>
  <si>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</si>
  <si>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</si>
  <si>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</si>
  <si>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</si>
  <si>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</si>
  <si>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</si>
  <si>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</si>
  <si>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</si>
  <si>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</si>
  <si>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</si>
  <si>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</si>
  <si>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</si>
  <si>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</si>
  <si>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</si>
  <si>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</si>
  <si>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</si>
  <si>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</si>
  <si>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</si>
  <si>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</si>
  <si>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</si>
  <si>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</si>
  <si>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</si>
  <si>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</si>
  <si>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</si>
  <si>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</si>
  <si>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</si>
  <si>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</si>
  <si>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</si>
  <si>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</si>
  <si>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</si>
  <si>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</si>
  <si>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</si>
  <si>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</si>
  <si>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</si>
  <si>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</si>
  <si>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</si>
  <si>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</si>
  <si>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</si>
  <si>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</si>
  <si>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</si>
  <si>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</si>
  <si>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</si>
  <si>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</si>
  <si>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</si>
  <si>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</si>
  <si>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</si>
  <si>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</si>
  <si>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</si>
  <si>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</si>
  <si>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</si>
  <si>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</si>
  <si>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</si>
  <si>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</si>
  <si>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</si>
  <si>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</si>
  <si>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</si>
  <si>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</si>
  <si>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</si>
  <si>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</si>
  <si>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</si>
  <si>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</si>
  <si>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</si>
  <si>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</si>
  <si>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</si>
  <si>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</si>
  <si>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</si>
  <si>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</si>
  <si>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</si>
  <si>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</si>
  <si>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</si>
  <si>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</si>
  <si>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</si>
  <si>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</si>
  <si>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</si>
  <si>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</si>
  <si>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</si>
  <si>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</si>
  <si>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</si>
  <si>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</si>
  <si>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</si>
  <si>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</si>
  <si>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</si>
  <si>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</si>
  <si>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</si>
  <si>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</si>
  <si>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</si>
  <si>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</si>
  <si>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</si>
  <si>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</si>
  <si>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</si>
  <si>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</si>
  <si>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</si>
  <si>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</si>
  <si>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</si>
  <si>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</si>
  <si>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</si>
  <si>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</si>
  <si>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</si>
  <si>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</si>
  <si>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</si>
  <si>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</si>
  <si>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</si>
  <si>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</si>
  <si>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</si>
  <si>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</si>
  <si>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</si>
  <si>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</si>
  <si>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</si>
  <si>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</si>
  <si>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</si>
  <si>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</si>
  <si>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</si>
  <si>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</si>
  <si>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</si>
  <si>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</si>
  <si>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</si>
  <si>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</si>
  <si>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</si>
  <si>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</si>
  <si>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</si>
  <si>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</si>
  <si>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</si>
  <si>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</si>
  <si>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</si>
  <si>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</si>
  <si>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</si>
  <si>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</si>
  <si>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</si>
  <si>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</si>
  <si>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</si>
  <si>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</si>
  <si>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</si>
  <si>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</si>
  <si>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</si>
  <si>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</si>
  <si>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</si>
  <si>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</si>
  <si>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</si>
  <si>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</si>
  <si>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</si>
  <si>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</si>
  <si>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</si>
  <si>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</si>
  <si>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</si>
  <si>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</si>
  <si>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</si>
  <si>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</si>
  <si>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</si>
  <si>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</si>
  <si>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</si>
  <si>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</si>
  <si>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</si>
  <si>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</si>
  <si>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</si>
  <si>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</si>
  <si>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</si>
  <si>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</si>
  <si>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</si>
  <si>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</si>
  <si>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</si>
  <si>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</si>
  <si>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</si>
  <si>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</si>
  <si>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</si>
  <si>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</si>
  <si>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</si>
  <si>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</si>
  <si>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</si>
  <si>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</si>
  <si>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</si>
  <si>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</si>
  <si>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</si>
  <si>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</si>
  <si>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</si>
  <si>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</si>
  <si>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</si>
  <si>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</si>
  <si>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</si>
  <si>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</si>
  <si>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</si>
  <si>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</si>
  <si>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</si>
  <si>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</si>
  <si>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</si>
  <si>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</si>
  <si>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</si>
  <si>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</si>
  <si>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</si>
  <si>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</si>
  <si>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</si>
  <si>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</si>
  <si>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</si>
  <si>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</si>
  <si>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</si>
  <si>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</si>
  <si>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</si>
  <si>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</si>
  <si>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</si>
  <si>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</si>
  <si>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</si>
  <si>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</si>
  <si>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</si>
  <si>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</si>
  <si>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</si>
  <si>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</si>
  <si>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</si>
  <si>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</si>
  <si>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</si>
  <si>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</si>
  <si>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</si>
  <si>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</si>
  <si>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</si>
  <si>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</si>
  <si>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</si>
  <si>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</si>
  <si>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</si>
  <si>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</si>
  <si>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</si>
  <si>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</si>
  <si>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</si>
  <si>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</si>
  <si>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</si>
  <si>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</si>
  <si>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</si>
  <si>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</si>
  <si>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</si>
  <si>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</si>
  <si>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</si>
  <si>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</si>
  <si>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</si>
  <si>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</si>
  <si>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</si>
  <si>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</si>
  <si>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</si>
  <si>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</si>
  <si>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</si>
  <si>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</si>
  <si>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</si>
  <si>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</si>
  <si>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</si>
  <si>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</si>
  <si>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</si>
  <si>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</si>
  <si>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</si>
  <si>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</si>
  <si>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</si>
  <si>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</si>
  <si>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</si>
  <si>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</si>
  <si>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</si>
  <si>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</si>
  <si>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</si>
  <si>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</si>
  <si>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</si>
  <si>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</si>
  <si>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</si>
  <si>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</si>
  <si>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</si>
  <si>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</si>
  <si>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</si>
  <si>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</si>
  <si>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</si>
  <si>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</si>
  <si>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</si>
  <si>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</si>
  <si>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</si>
  <si>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</si>
  <si>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</si>
  <si>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</si>
  <si>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</si>
  <si>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</si>
  <si>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</si>
  <si>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</si>
  <si>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</si>
  <si>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</si>
  <si>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</si>
  <si>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</si>
  <si>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</si>
  <si>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</si>
  <si>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</si>
  <si>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</si>
  <si>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</si>
  <si>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</si>
  <si>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</si>
  <si>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</si>
  <si>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</si>
  <si>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</si>
  <si>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</si>
  <si>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</si>
  <si>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</si>
  <si>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</si>
  <si>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</si>
  <si>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</si>
  <si>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</si>
  <si>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</si>
  <si>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</si>
  <si>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</si>
  <si>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</si>
  <si>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</si>
  <si>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</si>
  <si>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</si>
  <si>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</si>
  <si>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</si>
  <si>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</si>
  <si>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</si>
  <si>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</si>
  <si>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</si>
  <si>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</si>
  <si>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</si>
  <si>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</si>
  <si>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</si>
  <si>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</si>
  <si>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</si>
  <si>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</si>
  <si>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</si>
  <si>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</si>
  <si>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</si>
  <si>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</si>
  <si>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</si>
  <si>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</si>
  <si>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</si>
  <si>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</si>
  <si>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</si>
  <si>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</si>
  <si>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</si>
  <si>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</si>
  <si>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</si>
  <si>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</si>
  <si>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</si>
  <si>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</si>
  <si>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</si>
  <si>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</si>
  <si>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</si>
  <si>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</si>
  <si>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</si>
  <si>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</si>
  <si>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</si>
  <si>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</si>
  <si>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</si>
  <si>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</si>
  <si>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</si>
  <si>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</si>
  <si>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</si>
  <si>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</si>
  <si>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</si>
  <si>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</si>
  <si>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</si>
  <si>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</si>
  <si>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</si>
  <si>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</si>
  <si>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</si>
  <si>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</si>
  <si>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</si>
  <si>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</si>
  <si>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</si>
  <si>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</si>
  <si>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</si>
  <si>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</si>
  <si>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</si>
  <si>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</si>
  <si>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</si>
  <si>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</si>
  <si>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</si>
  <si>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</si>
  <si>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</si>
  <si>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</si>
  <si>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</si>
  <si>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</si>
  <si>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</si>
  <si>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</si>
  <si>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</si>
  <si>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</si>
  <si>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</si>
  <si>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</si>
  <si>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</si>
  <si>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</si>
  <si>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</si>
  <si>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</si>
  <si>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</si>
  <si>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</si>
  <si>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</si>
  <si>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</si>
  <si>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</si>
  <si>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</si>
  <si>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</si>
  <si>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</si>
  <si>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</si>
  <si>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</si>
  <si>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</si>
  <si>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</si>
  <si>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</si>
  <si>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</si>
  <si>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</si>
  <si>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</si>
  <si>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</si>
  <si>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</si>
  <si>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</si>
  <si>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</si>
  <si>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</si>
  <si>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</si>
  <si>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</si>
  <si>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</si>
  <si>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</si>
  <si>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</si>
  <si>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</si>
  <si>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</si>
  <si>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</si>
  <si>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</si>
  <si>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</si>
  <si>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</si>
  <si>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</si>
  <si>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</si>
  <si>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</si>
  <si>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</si>
  <si>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</si>
  <si>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</si>
  <si>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</si>
  <si>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</si>
  <si>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</si>
  <si>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</si>
  <si>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</si>
  <si>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</si>
  <si>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</si>
  <si>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</si>
  <si>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</si>
  <si>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</si>
  <si>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</si>
  <si>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</si>
  <si>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</si>
  <si>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</si>
  <si>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</si>
  <si>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</si>
  <si>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</si>
  <si>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</si>
  <si>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</si>
  <si>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</si>
  <si>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</si>
  <si>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</si>
  <si>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</si>
  <si>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</si>
  <si>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</si>
  <si>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</si>
  <si>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</si>
  <si>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</si>
  <si>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</si>
  <si>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</si>
  <si>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</si>
  <si>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</si>
  <si>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</si>
  <si>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</si>
  <si>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</si>
  <si>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</si>
  <si>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</si>
  <si>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</si>
  <si>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</si>
  <si>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</si>
  <si>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</si>
  <si>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</si>
  <si>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</si>
  <si>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</si>
  <si>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</si>
  <si>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</si>
  <si>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</si>
  <si>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</si>
  <si>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</si>
  <si>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</si>
  <si>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</si>
  <si>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</si>
  <si>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</si>
  <si>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</si>
  <si>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</si>
  <si>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</si>
  <si>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</si>
  <si>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</si>
  <si>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</si>
  <si>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</si>
  <si>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</si>
  <si>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</si>
  <si>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</si>
  <si>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</si>
  <si>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</si>
  <si>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</si>
  <si>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</si>
  <si>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</si>
  <si>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</si>
  <si>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</si>
  <si>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</si>
  <si>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</si>
  <si>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</si>
  <si>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</si>
  <si>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</si>
  <si>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</si>
  <si>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</si>
  <si>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</si>
  <si>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</si>
  <si>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</si>
  <si>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</si>
  <si>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</si>
  <si>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</si>
  <si>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</si>
  <si>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</si>
  <si>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</si>
  <si>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</si>
  <si>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</si>
  <si>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</si>
  <si>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</si>
  <si>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</si>
  <si>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</si>
  <si>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</si>
  <si>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</si>
  <si>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</si>
  <si>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</si>
  <si>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</si>
  <si>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</si>
  <si>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</si>
  <si>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</si>
  <si>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</si>
  <si>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</si>
  <si>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</si>
  <si>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</si>
  <si>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</si>
  <si>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</si>
  <si>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</si>
  <si>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</si>
  <si>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</si>
  <si>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</si>
  <si>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</si>
  <si>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</si>
  <si>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</si>
  <si>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</si>
  <si>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</si>
  <si>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</si>
  <si>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</si>
  <si>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</si>
  <si>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</si>
  <si>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</si>
  <si>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</si>
  <si>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</si>
  <si>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</si>
  <si>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</si>
  <si>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</si>
  <si>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</si>
  <si>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</si>
  <si>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</si>
  <si>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</si>
  <si>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</si>
  <si>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</si>
  <si>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</si>
  <si>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</si>
  <si>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</si>
  <si>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</si>
  <si>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</si>
  <si>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</si>
  <si>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</si>
  <si>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</si>
  <si>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</si>
  <si>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</si>
  <si>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</si>
  <si>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</si>
  <si>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</si>
  <si>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</si>
  <si>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</si>
  <si>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</si>
  <si>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</si>
  <si>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</si>
  <si>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</si>
  <si>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</si>
  <si>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</si>
  <si>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</si>
  <si>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</si>
  <si>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</si>
  <si>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</si>
  <si>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</si>
  <si>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</si>
  <si>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</si>
  <si>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</si>
  <si>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</si>
  <si>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</si>
  <si>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</si>
  <si>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</si>
  <si>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</si>
  <si>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</si>
  <si>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</si>
  <si>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</si>
  <si>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</si>
  <si>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</si>
  <si>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</si>
  <si>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</si>
  <si>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</si>
  <si>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</si>
  <si>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</si>
  <si>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</si>
  <si>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</si>
  <si>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</si>
  <si>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</si>
  <si>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</si>
  <si>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</si>
  <si>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</si>
  <si>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</si>
  <si>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</si>
  <si>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</si>
  <si>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</si>
  <si>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</si>
  <si>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</si>
  <si>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</si>
  <si>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</si>
  <si>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</si>
  <si>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</si>
  <si>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</si>
  <si>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</si>
  <si>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</si>
  <si>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</si>
  <si>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</si>
  <si>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</si>
  <si>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</si>
  <si>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</si>
  <si>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</si>
  <si>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</si>
  <si>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</si>
  <si>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</si>
  <si>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</si>
  <si>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</si>
  <si>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</si>
  <si>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</si>
  <si>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</si>
  <si>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</si>
  <si>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</si>
  <si>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</si>
  <si>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</si>
  <si>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</si>
  <si>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</si>
  <si>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</si>
  <si>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</si>
  <si>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</si>
  <si>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</si>
  <si>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</si>
  <si>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</si>
  <si>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</si>
  <si>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</si>
  <si>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</si>
  <si>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</si>
  <si>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</si>
  <si>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</si>
  <si>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</si>
  <si>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</si>
  <si>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</si>
  <si>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</si>
  <si>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</si>
  <si>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</si>
  <si>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</si>
  <si>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</si>
  <si>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</si>
  <si>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</si>
  <si>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</si>
  <si>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</si>
  <si>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</si>
  <si>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</si>
  <si>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</si>
  <si>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</si>
  <si>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</si>
  <si>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</si>
  <si>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</si>
  <si>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</si>
  <si>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</si>
  <si>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</si>
  <si>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</si>
  <si>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</si>
  <si>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</si>
  <si>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</si>
  <si>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</si>
  <si>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</si>
  <si>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</si>
  <si>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</si>
  <si>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</si>
  <si>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</si>
  <si>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</si>
  <si>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</si>
  <si>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</si>
  <si>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</si>
  <si>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</si>
  <si>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</si>
  <si>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</si>
  <si>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</si>
  <si>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</si>
  <si>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</si>
  <si>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</si>
  <si>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</si>
  <si>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</si>
  <si>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</si>
  <si>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</si>
  <si>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</si>
  <si>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</si>
  <si>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</si>
  <si>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</si>
  <si>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</si>
  <si>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</si>
  <si>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</si>
  <si>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</si>
  <si>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</si>
  <si>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</si>
  <si>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</si>
  <si>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</si>
  <si>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</si>
  <si>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</si>
  <si>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</si>
  <si>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</si>
  <si>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</si>
  <si>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</si>
  <si>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</si>
  <si>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</si>
  <si>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</si>
  <si>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</si>
  <si>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</si>
  <si>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</si>
  <si>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</si>
  <si>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</si>
  <si>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</si>
  <si>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</si>
  <si>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</si>
  <si>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</si>
  <si>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</si>
  <si>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</si>
  <si>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</si>
  <si>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</si>
  <si>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</si>
  <si>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</si>
  <si>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</si>
  <si>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</si>
  <si>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</si>
  <si>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</si>
  <si>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</si>
  <si>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</si>
  <si>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</si>
  <si>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</si>
  <si>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</si>
  <si>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</si>
  <si>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</si>
  <si>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</si>
  <si>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</si>
  <si>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</si>
  <si>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</si>
  <si>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</si>
  <si>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</si>
  <si>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</si>
  <si>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</si>
  <si>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</si>
  <si>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</si>
  <si>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</si>
  <si>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</si>
  <si>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</si>
  <si>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</si>
  <si>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</si>
  <si>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</si>
  <si>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</si>
  <si>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</si>
  <si>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</si>
  <si>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</si>
  <si>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</si>
  <si>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</si>
  <si>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</si>
  <si>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</si>
  <si>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</si>
  <si>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</si>
  <si>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</si>
  <si>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</si>
  <si>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</si>
  <si>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</si>
  <si>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</si>
  <si>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</si>
  <si>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</si>
  <si>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</si>
  <si>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</si>
  <si>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</si>
  <si>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</si>
  <si>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</si>
  <si>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</si>
  <si>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</si>
  <si>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</si>
  <si>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</si>
  <si>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</si>
  <si>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</si>
  <si>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</si>
  <si>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</si>
  <si>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</si>
  <si>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</si>
  <si>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</si>
  <si>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</si>
  <si>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</si>
  <si>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</si>
  <si>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</si>
  <si>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</si>
  <si>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</si>
  <si>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</si>
  <si>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</si>
  <si>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</si>
  <si>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</si>
  <si>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</si>
  <si>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</si>
  <si>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</si>
  <si>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</si>
  <si>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</si>
  <si>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</si>
  <si>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</si>
  <si>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</si>
  <si>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</si>
  <si>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</si>
  <si>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</si>
  <si>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</si>
  <si>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</si>
  <si>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</si>
  <si>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</si>
  <si>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</si>
  <si>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</si>
  <si>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</si>
  <si>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</si>
  <si>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</si>
  <si>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</si>
  <si>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</si>
  <si>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</si>
  <si>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</si>
  <si>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</si>
  <si>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</si>
  <si>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</si>
  <si>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</si>
  <si>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</si>
  <si>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</si>
  <si>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</si>
  <si>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</si>
  <si>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</si>
  <si>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</si>
  <si>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</si>
  <si>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</si>
  <si>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</si>
  <si>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</si>
  <si>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</si>
  <si>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</si>
  <si>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</si>
  <si>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</si>
  <si>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</si>
  <si>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</si>
  <si>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</si>
  <si>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</si>
  <si>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</si>
  <si>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</si>
  <si>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</si>
  <si>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</si>
  <si>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</si>
  <si>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</si>
  <si>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</si>
  <si>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</si>
  <si>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</si>
  <si>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</si>
  <si>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</si>
  <si>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</si>
  <si>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</si>
  <si>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</si>
  <si>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</si>
  <si>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</si>
  <si>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</si>
  <si>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</si>
  <si>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</si>
  <si>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</si>
  <si>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</si>
  <si>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</si>
  <si>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</si>
  <si>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</si>
  <si>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</si>
  <si>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</si>
  <si>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</si>
  <si>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</si>
  <si>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</si>
  <si>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</si>
  <si>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</si>
  <si>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</si>
  <si>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</si>
  <si>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</si>
  <si>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</si>
  <si>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</si>
  <si>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</si>
  <si>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</si>
  <si>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</si>
  <si>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</si>
  <si>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</si>
  <si>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</si>
  <si>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</si>
  <si>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</si>
  <si>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</si>
  <si>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</si>
  <si>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</si>
  <si>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</si>
  <si>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</si>
  <si>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</si>
  <si>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</si>
  <si>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</si>
  <si>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</si>
  <si>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</si>
  <si>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</si>
  <si>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</si>
  <si>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</si>
  <si>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</si>
  <si>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</si>
  <si>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</si>
  <si>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</si>
  <si>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</si>
  <si>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</si>
  <si>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</si>
  <si>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</si>
  <si>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</si>
  <si>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</si>
  <si>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</si>
  <si>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</si>
  <si>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</si>
  <si>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</si>
  <si>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</si>
  <si>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</si>
  <si>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</si>
  <si>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</si>
  <si>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</si>
  <si>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</si>
  <si>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</si>
  <si>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</si>
  <si>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</si>
  <si>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</si>
  <si>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</si>
  <si>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</si>
  <si>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</si>
  <si>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</si>
  <si>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</si>
  <si>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</si>
  <si>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</si>
  <si>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</si>
  <si>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</si>
  <si>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</si>
  <si>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</si>
  <si>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</si>
  <si>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</si>
  <si>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</si>
  <si>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</si>
  <si>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</si>
  <si>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</si>
  <si>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</si>
  <si>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</si>
  <si>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</si>
  <si>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</si>
  <si>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</si>
  <si>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</si>
  <si>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</si>
  <si>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</si>
  <si>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</si>
  <si>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</si>
  <si>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</si>
  <si>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</si>
  <si>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</si>
  <si>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</si>
  <si>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</si>
  <si>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</si>
  <si>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</si>
  <si>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</si>
  <si>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</si>
  <si>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</si>
  <si>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</si>
  <si>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</si>
  <si>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</si>
  <si>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</si>
  <si>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</si>
  <si>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</si>
  <si>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</si>
  <si>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</si>
  <si>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</si>
  <si>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</si>
  <si>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</si>
  <si>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</si>
  <si>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</si>
  <si>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</si>
  <si>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</si>
  <si>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</si>
  <si>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</si>
  <si>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</si>
  <si>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</si>
  <si>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</si>
  <si>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</si>
  <si>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</si>
  <si>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</si>
  <si>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</si>
  <si>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</si>
  <si>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</si>
  <si>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</si>
  <si>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</si>
  <si>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</si>
  <si>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</si>
  <si>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</si>
  <si>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</si>
  <si>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</si>
  <si>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</si>
  <si>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</si>
  <si>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</si>
  <si>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</si>
  <si>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</si>
  <si>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</si>
  <si>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</si>
  <si>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</si>
  <si>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</si>
  <si>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</si>
  <si>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</si>
  <si>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</si>
  <si>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</si>
  <si>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</si>
  <si>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</si>
  <si>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</si>
  <si>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</si>
  <si>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</si>
  <si>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</si>
  <si>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</si>
  <si>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</si>
  <si>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</si>
  <si>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</si>
  <si>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</si>
  <si>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</si>
  <si>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</si>
  <si>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</si>
  <si>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</si>
  <si>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</si>
  <si>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</si>
  <si>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</si>
  <si>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</si>
  <si>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</si>
  <si>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</si>
  <si>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</si>
  <si>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</si>
  <si>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</si>
  <si>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</si>
  <si>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</si>
  <si>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</si>
  <si>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</si>
  <si>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</si>
  <si>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</si>
  <si>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</si>
  <si>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</si>
  <si>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</si>
  <si>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</si>
  <si>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</si>
  <si>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</si>
  <si>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</si>
  <si>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</si>
  <si>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</si>
  <si>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</si>
  <si>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</si>
  <si>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</si>
  <si>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</si>
  <si>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</si>
  <si>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</si>
  <si>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</si>
  <si>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</si>
  <si>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</si>
  <si>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</si>
  <si>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</si>
  <si>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</si>
  <si>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</si>
  <si>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</si>
  <si>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</si>
  <si>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</si>
  <si>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</si>
  <si>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</si>
  <si>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</si>
  <si>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</si>
  <si>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</si>
  <si>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</si>
  <si>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</si>
  <si>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</si>
  <si>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</si>
  <si>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</si>
  <si>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</si>
  <si>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</si>
  <si>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</si>
  <si>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</si>
  <si>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</si>
  <si>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</si>
  <si>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</si>
  <si>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</si>
  <si>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</si>
  <si>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</si>
  <si>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</si>
  <si>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</si>
  <si>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</si>
  <si>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</si>
  <si>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</si>
  <si>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</si>
  <si>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</si>
  <si>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</si>
  <si>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</si>
  <si>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</si>
  <si>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</si>
  <si>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</si>
  <si>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</si>
  <si>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</si>
  <si>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</si>
  <si>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</si>
  <si>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</si>
  <si>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</si>
  <si>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</si>
  <si>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</si>
  <si>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</si>
  <si>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</si>
  <si>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</si>
  <si>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</si>
  <si>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</si>
  <si>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</si>
  <si>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</si>
  <si>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</si>
  <si>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</si>
  <si>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</si>
  <si>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</si>
  <si>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</si>
  <si>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</si>
  <si>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</si>
  <si>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</si>
  <si>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</si>
  <si>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</si>
  <si>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</si>
  <si>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</si>
  <si>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</si>
  <si>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</si>
  <si>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</si>
  <si>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</si>
  <si>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</si>
  <si>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</si>
  <si>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</si>
  <si>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</si>
  <si>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</si>
  <si>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</si>
  <si>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</si>
  <si>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</si>
  <si>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</si>
  <si>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</si>
  <si>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</si>
  <si>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</si>
  <si>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</si>
  <si>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</si>
  <si>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</si>
  <si>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</si>
  <si>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</si>
  <si>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</si>
  <si>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</si>
  <si>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</si>
  <si>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</si>
  <si>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</si>
  <si>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</si>
  <si>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</si>
  <si>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</si>
  <si>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</si>
  <si>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</si>
  <si>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</si>
  <si>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</si>
  <si>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</si>
  <si>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</si>
  <si>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</si>
  <si>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</si>
  <si>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</si>
  <si>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</si>
  <si>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</si>
  <si>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</si>
  <si>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</si>
  <si>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</si>
  <si>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</si>
  <si>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</si>
  <si>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</si>
  <si>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</si>
  <si>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</si>
  <si>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</si>
  <si>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</si>
  <si>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</si>
  <si>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</si>
  <si>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</si>
  <si>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</si>
  <si>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</si>
  <si>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</si>
  <si>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</si>
  <si>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</si>
  <si>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</si>
  <si>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</si>
  <si>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</si>
  <si>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</si>
  <si>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</si>
  <si>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</si>
  <si>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</si>
  <si>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</si>
  <si>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</si>
  <si>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</si>
  <si>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</si>
  <si>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</si>
  <si>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</si>
  <si>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</si>
  <si>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</si>
  <si>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</si>
  <si>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</si>
  <si>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</si>
  <si>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</si>
  <si>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</si>
  <si>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</si>
  <si>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</si>
  <si>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</si>
  <si>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</si>
  <si>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</si>
  <si>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</si>
  <si>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</si>
  <si>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</si>
  <si>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</si>
  <si>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</si>
  <si>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</si>
  <si>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</si>
  <si>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</si>
  <si>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</si>
  <si>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</si>
  <si>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</si>
  <si>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</si>
  <si>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</si>
  <si>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</si>
  <si>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</si>
  <si>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</si>
  <si>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</si>
  <si>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</si>
  <si>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</si>
  <si>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</si>
  <si>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</si>
  <si>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</si>
  <si>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</si>
  <si>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</si>
  <si>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</si>
  <si>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</si>
  <si>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</si>
  <si>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</si>
  <si>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</si>
  <si>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</si>
  <si>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</si>
  <si>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</si>
  <si>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</si>
  <si>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</si>
  <si>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</si>
  <si>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</si>
  <si>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</si>
  <si>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</si>
  <si>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</si>
  <si>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</si>
  <si>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</si>
  <si>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</si>
  <si>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</si>
  <si>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</si>
  <si>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</si>
  <si>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</si>
  <si>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</si>
  <si>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</si>
  <si>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</si>
  <si>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</si>
  <si>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</si>
  <si>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</si>
  <si>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</si>
  <si>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</si>
  <si>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</si>
  <si>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</si>
  <si>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</si>
  <si>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</si>
  <si>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</si>
  <si>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</si>
  <si>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</si>
  <si>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</si>
  <si>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</si>
  <si>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</si>
  <si>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</si>
  <si>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</si>
  <si>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</si>
  <si>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</si>
  <si>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</si>
  <si>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</si>
  <si>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</si>
  <si>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</si>
  <si>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</si>
  <si>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</si>
  <si>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</si>
  <si>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</si>
  <si>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</si>
  <si>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</si>
  <si>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</si>
  <si>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</si>
  <si>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</si>
  <si>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</si>
  <si>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</si>
  <si>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</si>
  <si>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</si>
  <si>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</si>
  <si>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</si>
  <si>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</si>
  <si>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</si>
  <si>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</si>
  <si>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</si>
  <si>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</si>
  <si>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</si>
  <si>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</si>
  <si>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</si>
  <si>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</si>
  <si>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</si>
  <si>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</si>
  <si>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</si>
  <si>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</si>
  <si>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</si>
  <si>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</si>
  <si>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</si>
  <si>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</si>
  <si>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</si>
  <si>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</si>
  <si>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</si>
  <si>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</si>
  <si>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</si>
  <si>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</si>
  <si>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</si>
  <si>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</si>
  <si>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</si>
  <si>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</si>
  <si>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</si>
  <si>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</si>
  <si>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</si>
  <si>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</si>
  <si>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</si>
  <si>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</si>
  <si>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</si>
  <si>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</si>
  <si>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</si>
  <si>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</si>
  <si>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</si>
  <si>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</si>
  <si>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</si>
  <si>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</si>
  <si>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</si>
  <si>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</si>
  <si>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</si>
  <si>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</si>
  <si>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</si>
  <si>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</si>
  <si>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</si>
  <si>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</si>
  <si>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</si>
  <si>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</si>
  <si>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</si>
  <si>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</si>
  <si>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</si>
  <si>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</si>
  <si>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</si>
  <si>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</si>
  <si>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</si>
  <si>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</si>
  <si>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</si>
  <si>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</si>
  <si>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</si>
  <si>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</si>
  <si>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</si>
  <si>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</si>
  <si>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</si>
  <si>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</si>
  <si>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</si>
  <si>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</si>
  <si>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</si>
  <si>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</si>
  <si>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</si>
  <si>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</si>
  <si>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</si>
  <si>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</si>
  <si>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</si>
  <si>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</si>
  <si>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</si>
  <si>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</si>
  <si>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</si>
  <si>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</si>
  <si>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</si>
  <si>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</si>
  <si>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</si>
  <si>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</si>
  <si>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</si>
  <si>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</si>
  <si>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</si>
  <si>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</si>
  <si>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</si>
  <si>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</si>
  <si>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</si>
  <si>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</si>
  <si>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</si>
  <si>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</si>
  <si>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</si>
  <si>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</si>
  <si>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</si>
  <si>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</si>
  <si>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</si>
  <si>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</si>
  <si>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</si>
  <si>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</si>
  <si>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</si>
  <si>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</si>
  <si>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</si>
  <si>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</si>
  <si>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</si>
  <si>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</si>
  <si>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</si>
  <si>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</si>
  <si>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</si>
  <si>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</si>
  <si>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</si>
  <si>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</si>
  <si>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</si>
  <si>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</si>
  <si>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</si>
  <si>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</si>
  <si>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</si>
  <si>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</si>
  <si>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</si>
  <si>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</si>
  <si>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</si>
  <si>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</si>
  <si>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</si>
  <si>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</si>
  <si>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</si>
  <si>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</si>
  <si>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</si>
  <si>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</si>
  <si>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</si>
  <si>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</si>
  <si>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</si>
  <si>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</si>
  <si>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</si>
  <si>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</si>
  <si>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</si>
  <si>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</si>
  <si>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</si>
  <si>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</si>
  <si>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</si>
  <si>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</si>
  <si>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</si>
  <si>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</si>
  <si>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</si>
  <si>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</si>
  <si>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</si>
  <si>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</si>
  <si>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</si>
  <si>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</si>
  <si>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</si>
  <si>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</si>
  <si>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</si>
  <si>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</si>
  <si>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</si>
  <si>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</si>
  <si>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</si>
  <si>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</si>
  <si>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</si>
  <si>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</si>
  <si>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</si>
  <si>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</si>
  <si>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</si>
  <si>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</si>
  <si>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</si>
  <si>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</si>
  <si>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</si>
  <si>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</si>
  <si>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</si>
  <si>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</si>
  <si>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</si>
  <si>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</si>
  <si>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</si>
  <si>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</si>
  <si>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</si>
  <si>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</si>
  <si>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</si>
  <si>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</si>
  <si>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</si>
  <si>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</si>
  <si>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</si>
  <si>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</si>
  <si>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</si>
  <si>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</si>
  <si>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</si>
  <si>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</si>
  <si>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</si>
  <si>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</si>
  <si>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</si>
  <si>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</si>
  <si>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</si>
  <si>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</si>
  <si>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</si>
  <si>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</si>
  <si>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</si>
  <si>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</si>
  <si>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</si>
  <si>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</si>
  <si>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</si>
  <si>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</si>
  <si>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</si>
  <si>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</si>
  <si>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</si>
  <si>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</si>
  <si>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</si>
  <si>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</si>
  <si>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</si>
  <si>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</si>
  <si>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</si>
  <si>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</si>
  <si>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</si>
  <si>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</si>
  <si>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</si>
  <si>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</si>
  <si>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</si>
  <si>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</si>
  <si>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</si>
  <si>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</si>
  <si>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</si>
  <si>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</si>
  <si>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</si>
  <si>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</si>
  <si>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</si>
  <si>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</si>
  <si>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</si>
  <si>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</si>
  <si>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</si>
  <si>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</si>
  <si>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</si>
  <si>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</si>
  <si>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</si>
  <si>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</si>
  <si>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</si>
  <si>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</si>
  <si>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</si>
  <si>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</si>
  <si>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</si>
  <si>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</si>
  <si>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</si>
  <si>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</si>
  <si>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</si>
  <si>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</si>
  <si>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</si>
  <si>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</si>
  <si>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</si>
  <si>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</si>
  <si>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</si>
  <si>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</si>
  <si>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</si>
  <si>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</si>
  <si>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</si>
  <si>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</si>
  <si>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</si>
  <si>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</si>
  <si>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</si>
  <si>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</si>
  <si>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</si>
  <si>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</si>
  <si>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</si>
  <si>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</si>
  <si>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</si>
  <si>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</si>
  <si>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</si>
  <si>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</si>
  <si>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</si>
  <si>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</si>
  <si>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</si>
  <si>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</si>
  <si>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</si>
  <si>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</si>
  <si>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</si>
  <si>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</si>
  <si>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</si>
  <si>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</si>
  <si>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</si>
  <si>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</si>
  <si>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</si>
  <si>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</si>
  <si>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</si>
  <si>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</si>
  <si>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</si>
  <si>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</si>
  <si>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</si>
  <si>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</si>
  <si>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</si>
  <si>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</si>
  <si>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</si>
  <si>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</si>
  <si>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</si>
  <si>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</si>
  <si>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</si>
  <si>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</si>
  <si>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</si>
  <si>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</si>
  <si>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</si>
  <si>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</si>
  <si>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</si>
  <si>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</si>
  <si>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</si>
  <si>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</si>
  <si>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</si>
  <si>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</si>
  <si>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</si>
  <si>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</si>
  <si>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</si>
  <si>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</si>
  <si>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</si>
  <si>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</si>
  <si>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</si>
  <si>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</si>
  <si>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</si>
  <si>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</si>
  <si>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</si>
  <si>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</si>
  <si>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</si>
  <si>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</si>
  <si>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</si>
  <si>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</si>
  <si>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</si>
  <si>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</si>
  <si>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</si>
  <si>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</si>
  <si>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</si>
  <si>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</si>
  <si>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</si>
  <si>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</si>
  <si>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</si>
  <si>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</si>
  <si>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</si>
  <si>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</si>
  <si>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</si>
  <si>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</si>
  <si>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</si>
  <si>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</si>
  <si>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</si>
  <si>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</si>
  <si>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</si>
  <si>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</si>
  <si>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</si>
  <si>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</si>
  <si>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</si>
  <si>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</si>
  <si>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</si>
  <si>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</si>
  <si>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</si>
  <si>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</si>
  <si>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</si>
  <si>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</si>
  <si>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</si>
  <si>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</si>
  <si>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</si>
  <si>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</si>
  <si>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</si>
  <si>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</si>
  <si>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</si>
  <si>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</si>
  <si>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</si>
  <si>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</si>
  <si>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</si>
  <si>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</si>
  <si>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</si>
  <si>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</si>
  <si>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</si>
  <si>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</si>
  <si>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</si>
  <si>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</si>
  <si>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</si>
  <si>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</si>
  <si>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</si>
  <si>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</si>
  <si>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</si>
  <si>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</si>
  <si>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</si>
  <si>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</si>
  <si>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</si>
  <si>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</si>
  <si>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</si>
  <si>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</si>
  <si>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</si>
  <si>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</si>
  <si>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</si>
  <si>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</si>
  <si>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</si>
  <si>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</si>
  <si>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</si>
  <si>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</si>
  <si>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</si>
  <si>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</si>
  <si>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</si>
  <si>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</si>
  <si>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</si>
  <si>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</si>
  <si>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</si>
  <si>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</si>
  <si>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</si>
  <si>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</si>
  <si>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</si>
  <si>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</si>
  <si>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</si>
  <si>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</si>
  <si>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</si>
  <si>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</si>
  <si>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</si>
  <si>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</si>
  <si>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</si>
  <si>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</si>
  <si>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</si>
  <si>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</si>
  <si>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</si>
  <si>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</si>
  <si>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</si>
  <si>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</si>
  <si>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</si>
  <si>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</si>
  <si>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</si>
  <si>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</si>
  <si>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</si>
  <si>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</si>
  <si>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</si>
  <si>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</si>
  <si>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</si>
  <si>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</si>
  <si>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</si>
  <si>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</si>
  <si>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</si>
  <si>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</si>
  <si>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</si>
  <si>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</si>
  <si>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</si>
  <si>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</si>
  <si>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</si>
  <si>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</si>
  <si>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</si>
  <si>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</si>
  <si>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</si>
  <si>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</si>
  <si>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</si>
  <si>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</si>
  <si>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</si>
  <si>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</si>
  <si>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</si>
  <si>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</si>
  <si>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</si>
  <si>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</si>
  <si>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</si>
  <si>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</si>
  <si>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</si>
  <si>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</si>
  <si>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</si>
  <si>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</si>
  <si>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</si>
  <si>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</si>
  <si>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</si>
  <si>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</si>
  <si>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</si>
  <si>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</si>
  <si>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</si>
  <si>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</si>
  <si>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</si>
  <si>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</si>
  <si>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</si>
  <si>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</si>
  <si>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</si>
  <si>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</si>
  <si>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</si>
  <si>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</si>
  <si>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</si>
  <si>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</si>
  <si>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</si>
  <si>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</si>
  <si>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</si>
  <si>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</si>
  <si>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</si>
  <si>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</si>
  <si>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</si>
  <si>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</si>
  <si>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</si>
  <si>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</si>
  <si>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</si>
  <si>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</si>
  <si>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</si>
  <si>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</si>
  <si>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</si>
  <si>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</si>
  <si>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</si>
  <si>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</si>
  <si>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</si>
  <si>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</si>
  <si>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</si>
  <si>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</si>
  <si>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</si>
  <si>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</si>
  <si>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</si>
  <si>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</si>
  <si>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</si>
  <si>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</si>
  <si>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</si>
  <si>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</si>
  <si>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</si>
  <si>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</si>
  <si>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</si>
  <si>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</si>
  <si>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</si>
  <si>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</si>
  <si>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</si>
  <si>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</si>
  <si>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</si>
  <si>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</si>
  <si>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</si>
  <si>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</si>
  <si>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</si>
  <si>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</si>
  <si>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</si>
  <si>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</si>
  <si>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</si>
  <si>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</si>
  <si>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</si>
  <si>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</si>
  <si>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</si>
  <si>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</si>
  <si>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</si>
  <si>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</si>
  <si>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</si>
  <si>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</si>
  <si>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</si>
  <si>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</si>
  <si>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</si>
  <si>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</si>
  <si>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</si>
  <si>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</si>
  <si>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</si>
  <si>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</si>
  <si>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</si>
  <si>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</si>
  <si>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</si>
  <si>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</si>
  <si>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</si>
  <si>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</si>
  <si>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</si>
  <si>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</si>
  <si>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</si>
  <si>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</si>
  <si>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</si>
  <si>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</si>
  <si>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</si>
  <si>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</si>
  <si>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</si>
  <si>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</si>
  <si>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</si>
  <si>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</si>
  <si>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</si>
  <si>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</si>
  <si>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</si>
  <si>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</si>
  <si>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</si>
  <si>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</si>
  <si>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</si>
  <si>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</si>
  <si>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</si>
  <si>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</si>
  <si>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</si>
  <si>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</si>
  <si>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</si>
  <si>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</si>
  <si>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</si>
  <si>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</si>
  <si>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</si>
  <si>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</si>
  <si>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</si>
  <si>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</si>
  <si>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</si>
  <si>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</si>
  <si>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</si>
  <si>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</si>
  <si>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</si>
  <si>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</si>
  <si>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</si>
  <si>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</si>
  <si>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</si>
  <si>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</si>
  <si>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</si>
  <si>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</si>
  <si>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</si>
  <si>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</si>
  <si>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</si>
  <si>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</si>
  <si>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</si>
  <si>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</si>
  <si>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</si>
  <si>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</si>
  <si>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</si>
  <si>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</si>
  <si>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</si>
  <si>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</si>
  <si>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</si>
  <si>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</si>
  <si>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</si>
  <si>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</si>
  <si>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</si>
  <si>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</si>
  <si>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</si>
  <si>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</si>
  <si>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</si>
  <si>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</si>
  <si>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</si>
  <si>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</si>
  <si>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</si>
  <si>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</si>
  <si>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</si>
  <si>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</si>
  <si>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</si>
  <si>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</si>
  <si>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</si>
  <si>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</si>
  <si>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</si>
  <si>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</si>
  <si>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</si>
  <si>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</si>
  <si>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</si>
  <si>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</si>
  <si>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</si>
  <si>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</si>
  <si>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</si>
  <si>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</si>
  <si>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</si>
  <si>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</si>
  <si>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</si>
  <si>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</si>
  <si>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</si>
  <si>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</si>
  <si>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</si>
  <si>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</si>
  <si>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</si>
  <si>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</si>
  <si>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</si>
  <si>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</si>
  <si>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</si>
  <si>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</si>
  <si>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</si>
  <si>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</si>
  <si>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</si>
  <si>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</si>
  <si>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</si>
  <si>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</si>
  <si>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</si>
  <si>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</si>
  <si>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</si>
  <si>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</si>
  <si>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</si>
  <si>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</si>
  <si>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</si>
  <si>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</si>
  <si>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</si>
  <si>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</si>
  <si>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</si>
  <si>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</si>
  <si>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</si>
  <si>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</si>
  <si>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</si>
  <si>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</si>
  <si>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</si>
  <si>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</si>
  <si>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</si>
  <si>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</si>
  <si>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</si>
  <si>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</si>
  <si>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</si>
  <si>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</si>
  <si>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</si>
  <si>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</si>
  <si>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</si>
  <si>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</si>
  <si>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</si>
  <si>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</si>
  <si>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</si>
  <si>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</si>
  <si>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</si>
  <si>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</si>
  <si>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</si>
  <si>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</si>
  <si>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</si>
  <si>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</si>
  <si>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</si>
  <si>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</si>
  <si>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</si>
  <si>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</si>
  <si>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</si>
  <si>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</si>
  <si>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</si>
  <si>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</si>
  <si>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</si>
  <si>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</si>
  <si>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</si>
  <si>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</si>
  <si>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</si>
  <si>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</si>
  <si>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</si>
  <si>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</si>
  <si>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</si>
  <si>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</si>
  <si>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</si>
  <si>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</si>
  <si>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</si>
  <si>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</si>
  <si>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</si>
  <si>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</si>
  <si>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</si>
  <si>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</si>
  <si>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</si>
  <si>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</si>
  <si>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</si>
  <si>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</si>
  <si>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</si>
  <si>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</si>
  <si>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</si>
  <si>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</si>
  <si>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</si>
  <si>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</si>
  <si>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</si>
  <si>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</si>
  <si>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</si>
  <si>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</si>
  <si>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</si>
  <si>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</si>
  <si>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</si>
  <si>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</si>
  <si>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</si>
  <si>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</si>
  <si>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</si>
  <si>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</si>
  <si>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</si>
  <si>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</si>
  <si>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</si>
  <si>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</si>
  <si>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</si>
  <si>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</si>
  <si>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</si>
  <si>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</si>
  <si>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</si>
  <si>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</si>
  <si>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</si>
  <si>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</si>
  <si>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</si>
  <si>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</si>
  <si>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</si>
  <si>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</si>
  <si>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</si>
  <si>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</si>
  <si>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</si>
  <si>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</si>
  <si>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</si>
  <si>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</si>
  <si>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</si>
  <si>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</si>
  <si>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</si>
  <si>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</si>
  <si>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</si>
  <si>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</si>
  <si>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</si>
  <si>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</si>
  <si>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</si>
  <si>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</si>
  <si>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</si>
  <si>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</si>
  <si>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</si>
  <si>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</si>
  <si>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</si>
  <si>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</si>
  <si>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</si>
  <si>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</si>
  <si>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</si>
  <si>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</si>
  <si>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</si>
  <si>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</si>
  <si>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</si>
  <si>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</si>
  <si>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</si>
  <si>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</si>
  <si>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</si>
  <si>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</si>
  <si>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</si>
  <si>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</si>
  <si>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</si>
  <si>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</si>
  <si>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</si>
  <si>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</si>
  <si>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</si>
  <si>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</si>
  <si>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</si>
  <si>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</si>
  <si>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</si>
  <si>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</si>
  <si>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</si>
  <si>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</si>
  <si>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</si>
  <si>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</si>
  <si>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</si>
  <si>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</si>
  <si>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</si>
  <si>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</si>
  <si>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</si>
  <si>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</si>
  <si>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</si>
  <si>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</si>
  <si>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</si>
  <si>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</si>
  <si>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</si>
  <si>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</si>
  <si>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</si>
  <si>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</si>
  <si>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</si>
  <si>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</si>
  <si>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</si>
  <si>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</si>
  <si>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</si>
  <si>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</si>
  <si>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</si>
  <si>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</si>
  <si>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</si>
  <si>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</si>
  <si>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</si>
  <si>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</si>
  <si>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</si>
  <si>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</si>
  <si>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</si>
  <si>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</si>
  <si>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</si>
  <si>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</si>
  <si>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</si>
  <si>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</si>
  <si>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</si>
  <si>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</si>
  <si>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</si>
  <si>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</si>
  <si>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</si>
  <si>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</si>
  <si>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</si>
  <si>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</si>
  <si>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</si>
  <si>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</si>
  <si>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</si>
  <si>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</si>
  <si>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</si>
  <si>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</si>
  <si>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</si>
  <si>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</si>
  <si>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</si>
  <si>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</si>
  <si>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</si>
  <si>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</si>
  <si>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</si>
  <si>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</si>
  <si>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</si>
  <si>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</si>
  <si>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</si>
  <si>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</si>
  <si>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</si>
  <si>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</si>
  <si>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</si>
  <si>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</si>
  <si>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</si>
  <si>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</si>
  <si>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</si>
  <si>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</si>
  <si>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</si>
  <si>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</si>
  <si>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</si>
  <si>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</si>
  <si>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</si>
  <si>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</si>
  <si>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</si>
  <si>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</si>
  <si>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</si>
  <si>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</si>
  <si>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</si>
  <si>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</si>
  <si>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</si>
  <si>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</si>
  <si>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</si>
  <si>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</si>
  <si>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</si>
  <si>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</si>
  <si>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</si>
  <si>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</si>
  <si>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</si>
  <si>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</si>
  <si>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</si>
  <si>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</si>
  <si>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</si>
  <si>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</si>
  <si>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</si>
  <si>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</si>
  <si>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</si>
  <si>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</si>
  <si>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</si>
  <si>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</si>
  <si>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</si>
  <si>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</si>
  <si>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</si>
  <si>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</si>
  <si>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</si>
  <si>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</si>
  <si>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</si>
  <si>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</si>
  <si>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</si>
  <si>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</si>
  <si>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</si>
  <si>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</si>
  <si>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</si>
  <si>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</si>
  <si>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</si>
  <si>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</si>
  <si>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</si>
  <si>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</si>
  <si>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</si>
  <si>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</si>
  <si>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</si>
  <si>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</si>
  <si>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</si>
  <si>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</si>
  <si>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</si>
  <si>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</si>
  <si>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</si>
  <si>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</si>
  <si>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</si>
  <si>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</si>
  <si>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</si>
  <si>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</si>
  <si>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</si>
  <si>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</si>
  <si>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</si>
  <si>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</si>
  <si>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</si>
  <si>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</si>
  <si>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</si>
  <si>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</si>
  <si>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</si>
  <si>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</si>
  <si>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</si>
  <si>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</si>
  <si>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</si>
  <si>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</si>
  <si>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</si>
  <si>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</si>
  <si>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</si>
  <si>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</si>
  <si>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</si>
  <si>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</si>
  <si>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</si>
  <si>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</si>
  <si>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</si>
  <si>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</si>
  <si>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</si>
  <si>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</si>
  <si>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</si>
  <si>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</si>
  <si>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</si>
  <si>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</si>
  <si>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</si>
  <si>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</si>
  <si>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</si>
  <si>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</si>
  <si>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</si>
  <si>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</si>
  <si>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</si>
  <si>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</si>
  <si>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</si>
  <si>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</si>
  <si>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</si>
  <si>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</si>
  <si>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</si>
  <si>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</si>
  <si>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</si>
  <si>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</si>
  <si>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</si>
  <si>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</si>
  <si>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</si>
  <si>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</si>
  <si>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</si>
  <si>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</si>
  <si>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</si>
  <si>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</si>
  <si>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</si>
  <si>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</si>
  <si>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</si>
  <si>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</si>
  <si>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</si>
  <si>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</si>
  <si>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</si>
  <si>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</si>
  <si>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</si>
  <si>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</si>
  <si>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</si>
  <si>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</si>
  <si>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</si>
  <si>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</si>
  <si>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</si>
  <si>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</si>
  <si>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</si>
  <si>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</si>
  <si>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</si>
  <si>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</si>
  <si>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</si>
  <si>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</si>
  <si>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</si>
  <si>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</si>
  <si>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</si>
  <si>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</si>
  <si>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</si>
  <si>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</si>
  <si>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</si>
  <si>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</si>
  <si>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</si>
  <si>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</si>
  <si>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</si>
  <si>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</si>
  <si>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</si>
  <si>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</si>
  <si>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</si>
  <si>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</si>
  <si>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</si>
  <si>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</si>
  <si>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</si>
  <si>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</si>
  <si>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</si>
  <si>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</si>
  <si>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</si>
  <si>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</si>
  <si>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</si>
  <si>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</si>
  <si>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</si>
  <si>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</si>
  <si>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</si>
  <si>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</si>
  <si>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</si>
  <si>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</si>
  <si>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</si>
  <si>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</si>
  <si>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</si>
  <si>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</si>
  <si>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</si>
  <si>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</si>
  <si>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</si>
  <si>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</si>
  <si>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</si>
  <si>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</si>
  <si>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</si>
  <si>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</si>
  <si>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</si>
  <si>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</si>
  <si>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</si>
  <si>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</si>
  <si>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</si>
  <si>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</si>
  <si>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</si>
  <si>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</si>
  <si>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</si>
  <si>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</si>
  <si>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</si>
  <si>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</si>
  <si>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</si>
  <si>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</si>
  <si>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</si>
  <si>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</si>
  <si>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</si>
  <si>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</si>
  <si>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</si>
  <si>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</si>
  <si>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</si>
  <si>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</si>
  <si>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</si>
  <si>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</si>
  <si>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</si>
  <si>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</si>
  <si>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</si>
  <si>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</si>
  <si>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</si>
  <si>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</si>
  <si>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</si>
  <si>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</si>
  <si>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</si>
  <si>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</si>
  <si>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</si>
  <si>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</si>
  <si>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</si>
  <si>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</si>
  <si>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</si>
  <si>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</si>
  <si>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</si>
  <si>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</si>
  <si>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</si>
  <si>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</si>
  <si>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</si>
  <si>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</si>
  <si>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</si>
  <si>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</si>
  <si>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</si>
  <si>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</si>
  <si>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</si>
  <si>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</si>
  <si>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</si>
  <si>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</si>
  <si>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</si>
  <si>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</si>
  <si>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</si>
  <si>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</si>
  <si>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</si>
  <si>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</si>
  <si>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</si>
  <si>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</si>
  <si>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</si>
  <si>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</si>
  <si>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</si>
  <si>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</si>
  <si>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</si>
  <si>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</si>
  <si>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</si>
  <si>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</si>
  <si>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</si>
  <si>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</si>
  <si>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</si>
  <si>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</si>
  <si>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</si>
  <si>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</si>
  <si>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</si>
  <si>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</si>
  <si>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</si>
  <si>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</si>
  <si>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</si>
  <si>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</si>
  <si>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</si>
  <si>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</si>
  <si>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</si>
  <si>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</si>
  <si>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</si>
  <si>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</si>
  <si>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</si>
  <si>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</si>
  <si>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</si>
  <si>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</si>
  <si>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</si>
  <si>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</si>
  <si>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</si>
  <si>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</si>
  <si>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</si>
  <si>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</si>
  <si>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</si>
  <si>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</si>
  <si>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</si>
  <si>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</si>
  <si>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</si>
  <si>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</si>
  <si>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</si>
  <si>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</si>
  <si>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</si>
  <si>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</si>
  <si>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</si>
  <si>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</si>
  <si>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</si>
  <si>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</si>
  <si>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</si>
  <si>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</si>
  <si>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</si>
  <si>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</si>
  <si>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</si>
  <si>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</si>
  <si>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</si>
  <si>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</si>
  <si>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</si>
  <si>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</si>
  <si>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</si>
  <si>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</si>
  <si>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</si>
  <si>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</si>
  <si>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</si>
  <si>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</si>
  <si>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</si>
  <si>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</si>
  <si>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</si>
  <si>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</si>
  <si>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</si>
  <si>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</si>
  <si>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</si>
  <si>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</si>
  <si>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</si>
  <si>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</si>
  <si>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</si>
  <si>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</si>
  <si>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</si>
  <si>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</si>
  <si>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</si>
  <si>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</si>
  <si>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</si>
  <si>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</si>
  <si>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</si>
  <si>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</si>
  <si>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</si>
  <si>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</si>
  <si>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</si>
  <si>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</si>
  <si>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</si>
  <si>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</si>
  <si>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</si>
  <si>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</si>
  <si>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</si>
  <si>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</si>
  <si>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</si>
  <si>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</si>
  <si>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</si>
  <si>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</si>
  <si>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</si>
  <si>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</si>
  <si>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</si>
  <si>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</si>
  <si>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</si>
  <si>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</si>
  <si>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</si>
  <si>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</si>
  <si>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</si>
  <si>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</si>
  <si>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</si>
  <si>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</si>
  <si>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</si>
  <si>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</si>
  <si>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</si>
  <si>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</si>
  <si>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</si>
  <si>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</si>
  <si>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</si>
  <si>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</si>
  <si>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</si>
  <si>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</si>
  <si>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</si>
  <si>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</si>
  <si>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</si>
  <si>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</si>
  <si>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</si>
  <si>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</si>
  <si>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</si>
  <si>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</si>
  <si>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</si>
  <si>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</si>
  <si>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</si>
  <si>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</si>
  <si>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</si>
  <si>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</si>
  <si>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</si>
  <si>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</si>
  <si>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</si>
  <si>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</si>
  <si>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</si>
  <si>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</si>
  <si>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</si>
  <si>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</si>
  <si>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</si>
  <si>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</si>
  <si>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</si>
  <si>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</si>
  <si>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</si>
  <si>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</si>
  <si>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</si>
  <si>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</si>
  <si>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</si>
  <si>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</si>
  <si>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</si>
  <si>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</si>
  <si>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</si>
  <si>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</si>
  <si>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</si>
  <si>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</si>
  <si>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</si>
  <si>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</si>
  <si>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</si>
  <si>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</si>
  <si>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</si>
  <si>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</si>
  <si>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</si>
  <si>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</si>
  <si>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</si>
  <si>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</si>
  <si>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</si>
  <si>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</si>
  <si>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</si>
  <si>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</si>
  <si>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</si>
  <si>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</si>
  <si>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</si>
  <si>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</si>
  <si>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</si>
  <si>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</si>
  <si>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</si>
  <si>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</si>
  <si>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</si>
  <si>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</si>
  <si>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</si>
  <si>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</si>
  <si>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</si>
  <si>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</si>
  <si>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</si>
  <si>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</si>
  <si>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</si>
  <si>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</si>
  <si>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</si>
  <si>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</si>
  <si>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</si>
  <si>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</si>
  <si>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</si>
  <si>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</si>
  <si>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</si>
  <si>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</si>
  <si>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</si>
  <si>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</si>
  <si>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</si>
  <si>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</si>
  <si>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</si>
  <si>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</si>
  <si>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</si>
  <si>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</si>
  <si>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</si>
  <si>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</si>
  <si>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</si>
  <si>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</si>
  <si>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</si>
  <si>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</si>
  <si>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</si>
  <si>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</si>
  <si>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</si>
  <si>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</si>
  <si>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</si>
  <si>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</si>
  <si>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</si>
  <si>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</si>
  <si>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</si>
  <si>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</si>
  <si>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</si>
  <si>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</si>
  <si>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</si>
  <si>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</si>
  <si>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</si>
  <si>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</si>
  <si>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</si>
  <si>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</si>
  <si>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</si>
  <si>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</si>
  <si>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</si>
  <si>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</si>
  <si>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</si>
  <si>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</si>
  <si>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</si>
  <si>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</si>
  <si>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</si>
  <si>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</si>
  <si>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</si>
  <si>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</si>
  <si>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</si>
  <si>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</si>
  <si>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</si>
  <si>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</si>
  <si>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</si>
  <si>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</si>
  <si>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</si>
  <si>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</si>
  <si>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</si>
  <si>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</si>
  <si>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</si>
  <si>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</si>
  <si>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</si>
  <si>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</si>
  <si>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</si>
  <si>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</si>
  <si>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</si>
  <si>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</si>
  <si>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</si>
  <si>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</si>
  <si>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</si>
  <si>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</si>
  <si>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</si>
  <si>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</si>
  <si>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</si>
  <si>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</si>
  <si>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</si>
  <si>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</si>
  <si>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</si>
  <si>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</si>
  <si>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</si>
  <si>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</si>
  <si>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</si>
  <si>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</si>
  <si>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</si>
  <si>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</si>
  <si>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</si>
  <si>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</si>
  <si>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</si>
  <si>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</si>
  <si>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</si>
  <si>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</si>
  <si>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</si>
  <si>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</si>
  <si>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</si>
  <si>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</si>
  <si>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</si>
  <si>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</si>
  <si>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</si>
  <si>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</si>
  <si>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</si>
  <si>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</si>
  <si>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</si>
  <si>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</si>
  <si>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</si>
  <si>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</si>
  <si>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</si>
  <si>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</si>
  <si>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</si>
  <si>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</si>
  <si>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</si>
  <si>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</si>
  <si>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</si>
  <si>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</si>
  <si>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</si>
  <si>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</si>
  <si>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</si>
  <si>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</si>
  <si>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</si>
  <si>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</si>
  <si>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</si>
  <si>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</si>
  <si>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</si>
  <si>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</si>
  <si>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</si>
  <si>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</si>
  <si>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</si>
  <si>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</si>
  <si>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</si>
  <si>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</si>
  <si>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</si>
  <si>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</si>
  <si>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</si>
  <si>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</si>
  <si>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</si>
  <si>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</si>
  <si>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</si>
  <si>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</si>
  <si>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</si>
  <si>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</si>
  <si>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</si>
  <si>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</si>
  <si>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</si>
  <si>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</si>
  <si>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</si>
  <si>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</si>
  <si>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</si>
  <si>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</si>
  <si>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</si>
  <si>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</si>
  <si>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</si>
  <si>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</si>
  <si>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</si>
  <si>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</si>
  <si>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</si>
  <si>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</si>
  <si>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</si>
  <si>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</si>
  <si>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</si>
  <si>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</si>
  <si>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</si>
  <si>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</si>
  <si>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</si>
  <si>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</si>
  <si>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</si>
  <si>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</si>
  <si>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</si>
  <si>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</si>
  <si>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</si>
  <si>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</si>
  <si>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</si>
  <si>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</si>
  <si>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</si>
  <si>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</si>
  <si>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</si>
  <si>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</si>
  <si>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</si>
  <si>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</si>
  <si>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</si>
  <si>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</si>
  <si>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</si>
  <si>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</si>
  <si>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</si>
  <si>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</si>
  <si>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</si>
  <si>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</si>
  <si>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</si>
  <si>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</si>
  <si>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</si>
  <si>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</si>
  <si>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</si>
  <si>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</si>
  <si>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</si>
  <si>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</si>
  <si>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</si>
  <si>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</si>
  <si>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</si>
  <si>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</si>
  <si>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</si>
  <si>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</si>
  <si>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</si>
  <si>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</si>
  <si>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</si>
  <si>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</si>
  <si>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</si>
  <si>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</si>
  <si>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</si>
  <si>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</si>
  <si>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</si>
  <si>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</si>
  <si>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</si>
  <si>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</si>
  <si>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</si>
  <si>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</si>
  <si>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</si>
  <si>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</si>
  <si>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</si>
  <si>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</si>
  <si>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</si>
  <si>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</si>
  <si>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</si>
  <si>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</si>
  <si>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</si>
  <si>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</si>
  <si>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</si>
  <si>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</si>
  <si>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</si>
  <si>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</si>
  <si>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</si>
  <si>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</si>
  <si>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</si>
  <si>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</si>
  <si>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</si>
  <si>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</si>
  <si>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</si>
  <si>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</si>
  <si>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</si>
  <si>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</si>
  <si>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</si>
  <si>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</si>
  <si>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</si>
  <si>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</si>
  <si>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</si>
  <si>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</si>
  <si>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</si>
  <si>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</si>
  <si>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</si>
  <si>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</si>
  <si>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</si>
  <si>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</si>
  <si>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</si>
  <si>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</si>
  <si>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</si>
  <si>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</si>
  <si>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</si>
  <si>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</si>
  <si>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</si>
  <si>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</si>
  <si>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</si>
  <si>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</si>
  <si>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</si>
  <si>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</si>
  <si>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</si>
  <si>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</si>
  <si>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</si>
  <si>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</si>
  <si>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</si>
  <si>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</si>
  <si>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</si>
  <si>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</si>
  <si>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</si>
  <si>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</si>
  <si>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</si>
  <si>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</si>
  <si>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</si>
  <si>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</si>
  <si>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</si>
  <si>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</si>
  <si>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</si>
  <si>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</si>
  <si>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</si>
  <si>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</si>
  <si>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</si>
  <si>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</si>
  <si>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</si>
  <si>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</si>
  <si>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</si>
  <si>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</si>
  <si>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</si>
  <si>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</si>
  <si>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</si>
  <si>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</si>
  <si>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</si>
  <si>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</si>
  <si>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</si>
  <si>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</si>
  <si>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</si>
  <si>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</si>
  <si>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</si>
  <si>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</si>
  <si>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</si>
  <si>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</si>
  <si>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</si>
  <si>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</si>
  <si>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</si>
  <si>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</si>
  <si>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</si>
  <si>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</si>
  <si>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</si>
  <si>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</si>
  <si>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</si>
  <si>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</si>
  <si>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</si>
  <si>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</si>
  <si>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</si>
  <si>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</si>
  <si>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</si>
  <si>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</si>
  <si>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</si>
  <si>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</si>
  <si>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</si>
  <si>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</si>
  <si>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</si>
  <si>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</si>
  <si>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</si>
  <si>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</si>
  <si>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</si>
  <si>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</si>
  <si>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</si>
  <si>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</si>
  <si>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</si>
  <si>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</si>
  <si>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</si>
  <si>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</si>
  <si>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</si>
  <si>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</si>
  <si>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</si>
  <si>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</si>
  <si>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</si>
  <si>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</si>
  <si>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</si>
  <si>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</si>
  <si>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</si>
  <si>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</si>
  <si>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</si>
  <si>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</si>
  <si>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</si>
  <si>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</si>
  <si>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</si>
  <si>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</si>
  <si>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</si>
  <si>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</si>
  <si>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</si>
  <si>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</si>
  <si>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</si>
  <si>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</si>
  <si>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</si>
  <si>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</si>
  <si>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</si>
  <si>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</si>
  <si>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</si>
  <si>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</si>
  <si>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</si>
  <si>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</si>
  <si>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</si>
  <si>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</si>
  <si>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</si>
  <si>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</si>
  <si>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</si>
  <si>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</si>
  <si>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</si>
  <si>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</si>
  <si>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</si>
  <si>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</si>
  <si>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</si>
  <si>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</si>
  <si>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</si>
  <si>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</si>
  <si>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</si>
  <si>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</si>
  <si>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</si>
  <si>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</si>
  <si>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</si>
  <si>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</si>
  <si>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</si>
  <si>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</si>
  <si>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</si>
  <si>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</si>
  <si>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</si>
  <si>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</si>
  <si>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</si>
  <si>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</si>
  <si>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</si>
  <si>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</si>
  <si>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</si>
  <si>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</si>
  <si>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</si>
  <si>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</si>
  <si>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</si>
  <si>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</si>
  <si>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</si>
  <si>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</si>
  <si>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</si>
  <si>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</si>
  <si>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</si>
  <si>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</si>
  <si>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</si>
  <si>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</si>
  <si>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</si>
  <si>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</si>
  <si>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</si>
  <si>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</si>
  <si>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</si>
  <si>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</si>
  <si>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</si>
  <si>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</si>
  <si>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</si>
  <si>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</si>
  <si>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</si>
  <si>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</si>
  <si>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</si>
  <si>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</si>
  <si>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</si>
  <si>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</si>
  <si>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</si>
  <si>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</si>
  <si>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</si>
  <si>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</si>
  <si>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</si>
  <si>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</si>
  <si>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</si>
  <si>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</si>
  <si>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</si>
  <si>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</si>
  <si>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</si>
  <si>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</si>
  <si>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</si>
  <si>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</si>
  <si>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</si>
  <si>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</si>
  <si>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</si>
  <si>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</si>
  <si>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</si>
  <si>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</si>
  <si>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</si>
  <si>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</si>
  <si>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</si>
  <si>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</si>
  <si>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</si>
  <si>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</si>
  <si>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</si>
  <si>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</si>
  <si>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</si>
  <si>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</si>
  <si>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</si>
  <si>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</si>
  <si>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</si>
  <si>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</si>
  <si>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</si>
  <si>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</si>
  <si>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</si>
  <si>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</si>
  <si>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</si>
  <si>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</si>
  <si>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</si>
  <si>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</si>
  <si>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</si>
  <si>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</si>
  <si>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</si>
  <si>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</si>
  <si>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</si>
  <si>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</si>
  <si>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</si>
  <si>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</si>
  <si>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</si>
  <si>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</si>
  <si>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</si>
  <si>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</si>
  <si>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</si>
  <si>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</si>
  <si>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</si>
  <si>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</si>
  <si>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</si>
  <si>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</si>
  <si>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</si>
  <si>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</si>
  <si>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</si>
  <si>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</si>
  <si>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</si>
  <si>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</si>
  <si>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</si>
  <si>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</si>
  <si>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</si>
  <si>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</si>
  <si>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</si>
  <si>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</si>
  <si>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</si>
  <si>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</si>
  <si>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</si>
  <si>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</si>
  <si>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</si>
  <si>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</si>
  <si>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</si>
  <si>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</si>
  <si>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</si>
  <si>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</si>
  <si>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</si>
  <si>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</si>
  <si>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</si>
  <si>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</si>
  <si>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</si>
  <si>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</si>
  <si>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</si>
  <si>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</si>
  <si>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</si>
  <si>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</si>
  <si>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</si>
  <si>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</si>
  <si>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</si>
  <si>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</si>
  <si>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</si>
  <si>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</si>
  <si>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</si>
  <si>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</si>
  <si>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</si>
  <si>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</si>
  <si>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</si>
  <si>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</si>
  <si>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</si>
  <si>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</si>
  <si>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</si>
  <si>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</si>
  <si>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</si>
  <si>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</si>
  <si>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</si>
  <si>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</si>
  <si>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</si>
  <si>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</si>
  <si>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</si>
  <si>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</si>
  <si>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</si>
  <si>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</si>
  <si>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</si>
  <si>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</si>
  <si>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</si>
  <si>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</si>
  <si>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</si>
  <si>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</si>
  <si>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</si>
  <si>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</si>
  <si>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</si>
  <si>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</si>
  <si>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</si>
  <si>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</si>
  <si>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</si>
  <si>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</si>
  <si>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</si>
  <si>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</si>
  <si>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</si>
  <si>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</si>
  <si>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</si>
  <si>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</si>
  <si>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</si>
  <si>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</si>
  <si>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</si>
  <si>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</si>
  <si>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</si>
  <si>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</si>
  <si>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</si>
  <si>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</si>
  <si>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</si>
  <si>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</si>
  <si>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</si>
  <si>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</si>
  <si>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</si>
  <si>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</si>
  <si>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</si>
  <si>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</si>
  <si>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</si>
  <si>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</si>
  <si>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</si>
  <si>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</si>
  <si>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</si>
  <si>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</si>
  <si>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</si>
  <si>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</si>
  <si>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</si>
  <si>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</si>
  <si>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</si>
  <si>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</si>
  <si>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</si>
  <si>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</si>
  <si>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</si>
  <si>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</si>
  <si>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</si>
  <si>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</si>
  <si>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</si>
  <si>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</si>
  <si>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</si>
  <si>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</si>
  <si>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</si>
  <si>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</si>
  <si>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</si>
  <si>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</si>
  <si>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</si>
  <si>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</si>
  <si>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</si>
  <si>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</si>
  <si>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</si>
  <si>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</si>
  <si>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</si>
  <si>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</si>
  <si>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</si>
  <si>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</si>
  <si>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</si>
  <si>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</si>
  <si>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</si>
  <si>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</si>
  <si>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</si>
  <si>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</si>
  <si>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</si>
  <si>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</si>
  <si>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</si>
  <si>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</si>
  <si>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</si>
  <si>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</si>
  <si>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</si>
  <si>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</si>
  <si>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</si>
  <si>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</si>
  <si>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</si>
  <si>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</si>
  <si>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</si>
  <si>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</si>
  <si>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</si>
  <si>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</si>
  <si>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</si>
  <si>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</si>
  <si>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</si>
  <si>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</si>
  <si>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</si>
  <si>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</si>
  <si>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</si>
  <si>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</si>
  <si>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</si>
  <si>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</si>
  <si>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</si>
  <si>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</si>
  <si>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</si>
  <si>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</si>
  <si>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</si>
  <si>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</si>
  <si>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</si>
  <si>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</si>
  <si>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</si>
  <si>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</si>
  <si>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</si>
  <si>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</si>
  <si>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</si>
  <si>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</si>
  <si>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</si>
  <si>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</si>
  <si>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</si>
  <si>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</si>
  <si>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</si>
  <si>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</si>
  <si>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</si>
  <si>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</si>
  <si>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</si>
  <si>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</si>
  <si>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</si>
  <si>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</si>
  <si>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</si>
  <si>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</si>
  <si>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</si>
  <si>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</si>
  <si>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</si>
  <si>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</si>
  <si>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</si>
  <si>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</si>
  <si>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</si>
  <si>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</si>
  <si>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</si>
  <si>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</si>
  <si>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</si>
  <si>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</si>
  <si>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</si>
  <si>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</si>
  <si>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</si>
  <si>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</si>
  <si>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</si>
  <si>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</si>
  <si>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</si>
  <si>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</si>
  <si>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</si>
  <si>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</si>
  <si>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</si>
  <si>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</si>
  <si>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</si>
  <si>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</si>
  <si>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</si>
  <si>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</si>
  <si>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</si>
  <si>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</si>
  <si>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</si>
  <si>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</si>
  <si>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</si>
  <si>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</si>
  <si>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</si>
  <si>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</si>
  <si>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</si>
  <si>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</si>
  <si>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</si>
  <si>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</si>
  <si>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</si>
  <si>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</si>
  <si>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</si>
  <si>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</si>
  <si>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</si>
  <si>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</si>
  <si>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</si>
  <si>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</si>
  <si>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</si>
  <si>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</si>
  <si>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</si>
  <si>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</si>
  <si>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</si>
  <si>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</si>
  <si>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</si>
  <si>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</si>
  <si>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</si>
  <si>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</si>
  <si>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</si>
  <si>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</si>
  <si>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</si>
  <si>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</si>
  <si>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</si>
  <si>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</si>
  <si>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</si>
  <si>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</si>
  <si>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</si>
  <si>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</si>
  <si>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</si>
  <si>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</si>
  <si>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</si>
  <si>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</si>
  <si>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</si>
  <si>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</si>
  <si>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</si>
  <si>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</si>
  <si>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</si>
  <si>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</si>
  <si>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</si>
  <si>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</si>
  <si>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</si>
  <si>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</si>
  <si>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</si>
  <si>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</si>
  <si>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</si>
  <si>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</si>
  <si>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</si>
  <si>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</si>
  <si>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</si>
  <si>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</si>
  <si>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</si>
  <si>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</si>
  <si>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</si>
  <si>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</si>
  <si>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</si>
  <si>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</si>
  <si>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</si>
  <si>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</si>
  <si>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</si>
  <si>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</si>
  <si>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</si>
  <si>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</si>
  <si>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</si>
  <si>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</si>
  <si>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</si>
  <si>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</si>
  <si>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</si>
  <si>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</si>
  <si>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</si>
  <si>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</si>
  <si>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</si>
  <si>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</si>
  <si>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</si>
  <si>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</si>
  <si>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</si>
  <si>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</si>
  <si>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</si>
  <si>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</si>
  <si>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</si>
  <si>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</si>
  <si>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</si>
  <si>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</si>
  <si>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</si>
  <si>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</si>
  <si>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</si>
  <si>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</si>
  <si>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</si>
  <si>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</si>
  <si>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</si>
  <si>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</si>
  <si>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</si>
  <si>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</si>
  <si>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</si>
  <si>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</si>
  <si>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</si>
  <si>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</si>
  <si>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</si>
  <si>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</si>
  <si>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</si>
  <si>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</si>
  <si>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</si>
  <si>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</si>
  <si>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</si>
  <si>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</si>
  <si>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</si>
  <si>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</si>
  <si>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</si>
  <si>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</si>
  <si>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</si>
  <si>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</si>
  <si>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</si>
  <si>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</si>
  <si>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</si>
  <si>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</si>
  <si>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</si>
  <si>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</si>
  <si>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</si>
  <si>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</si>
  <si>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</si>
  <si>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</si>
  <si>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</si>
  <si>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</si>
  <si>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</si>
  <si>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</si>
  <si>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</si>
  <si>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</si>
  <si>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</si>
  <si>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</si>
  <si>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</si>
  <si>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</si>
  <si>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</si>
  <si>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</si>
  <si>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</si>
  <si>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</si>
  <si>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</si>
  <si>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</si>
  <si>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</si>
  <si>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</si>
  <si>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</si>
  <si>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</si>
  <si>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</si>
  <si>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</si>
  <si>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</si>
  <si>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</si>
  <si>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</si>
  <si>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</si>
  <si>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</si>
  <si>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</si>
  <si>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</si>
  <si>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</si>
  <si>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</si>
  <si>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</si>
  <si>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</si>
  <si>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</si>
  <si>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</si>
  <si>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</si>
  <si>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</si>
  <si>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</si>
  <si>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</si>
  <si>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</si>
  <si>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</si>
  <si>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</si>
  <si>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</si>
  <si>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</si>
  <si>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</si>
  <si>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</si>
  <si>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</si>
  <si>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</si>
  <si>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</si>
  <si>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</si>
  <si>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</si>
  <si>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</si>
  <si>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</si>
  <si>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</si>
  <si>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</si>
  <si>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</si>
  <si>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</si>
  <si>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</si>
  <si>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</si>
  <si>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</si>
  <si>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</si>
  <si>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</si>
  <si>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</si>
  <si>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</si>
  <si>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</si>
  <si>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</si>
  <si>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</si>
  <si>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</si>
  <si>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</si>
  <si>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</si>
  <si>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</si>
  <si>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</si>
  <si>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</si>
  <si>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</si>
  <si>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</si>
  <si>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</si>
  <si>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</si>
  <si>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</si>
  <si>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</si>
  <si>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</si>
  <si>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</si>
  <si>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</si>
  <si>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</si>
  <si>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</si>
  <si>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</si>
  <si>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</si>
  <si>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</si>
  <si>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</si>
  <si>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</si>
  <si>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</si>
  <si>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</si>
  <si>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</si>
  <si>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</si>
  <si>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</si>
  <si>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</si>
  <si>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</si>
  <si>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</si>
  <si>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</si>
  <si>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</si>
  <si>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</si>
  <si>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</si>
  <si>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</si>
  <si>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</si>
  <si>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</si>
  <si>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</si>
  <si>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</si>
  <si>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</si>
  <si>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</si>
  <si>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</si>
  <si>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</si>
  <si>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</si>
  <si>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</si>
  <si>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</si>
  <si>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</si>
  <si>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</si>
  <si>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</si>
  <si>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</si>
  <si>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</si>
  <si>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</si>
  <si>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</si>
  <si>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</si>
  <si>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</si>
  <si>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</si>
  <si>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</si>
  <si>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</si>
  <si>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</si>
  <si>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</si>
  <si>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</si>
  <si>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</si>
  <si>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</si>
  <si>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</si>
  <si>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</si>
  <si>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</si>
  <si>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</si>
  <si>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</si>
  <si>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</si>
  <si>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</si>
  <si>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</si>
  <si>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</si>
  <si>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</si>
  <si>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</si>
  <si>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</si>
  <si>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</si>
  <si>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</si>
  <si>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</si>
  <si>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</si>
  <si>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</si>
  <si>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</si>
  <si>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</si>
  <si>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</si>
  <si>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</si>
  <si>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</si>
  <si>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</si>
  <si>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</si>
  <si>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</si>
  <si>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</si>
  <si>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</si>
  <si>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</si>
  <si>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</si>
  <si>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</si>
  <si>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</si>
  <si>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</si>
  <si>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</si>
  <si>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</si>
  <si>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</si>
  <si>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</si>
  <si>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</si>
  <si>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</si>
  <si>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</si>
  <si>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</si>
  <si>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</si>
  <si>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</si>
  <si>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</si>
  <si>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</si>
  <si>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</si>
  <si>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</si>
  <si>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</si>
  <si>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</si>
  <si>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</si>
  <si>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</si>
  <si>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</si>
  <si>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</si>
  <si>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</si>
  <si>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</si>
  <si>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</si>
  <si>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</si>
  <si>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</si>
  <si>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</si>
  <si>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</si>
  <si>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</si>
  <si>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</si>
  <si>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</si>
  <si>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</si>
  <si>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</si>
  <si>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</si>
  <si>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</si>
  <si>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</si>
  <si>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</si>
  <si>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</si>
  <si>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</si>
  <si>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</si>
  <si>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</si>
  <si>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</si>
  <si>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</si>
  <si>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</si>
  <si>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</si>
  <si>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</si>
  <si>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</si>
  <si>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</si>
  <si>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</si>
  <si>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</si>
  <si>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</si>
  <si>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</si>
  <si>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</si>
  <si>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</si>
  <si>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</si>
  <si>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</si>
  <si>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</si>
  <si>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</si>
  <si>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</si>
  <si>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</si>
  <si>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</si>
  <si>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</si>
  <si>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</si>
  <si>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</si>
  <si>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</si>
  <si>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</si>
  <si>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</si>
  <si>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</si>
  <si>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</si>
  <si>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</si>
  <si>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</si>
  <si>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</si>
  <si>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</si>
  <si>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</si>
  <si>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</si>
  <si>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</si>
  <si>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</si>
  <si>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</si>
  <si>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</si>
  <si>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</si>
  <si>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</si>
  <si>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</si>
  <si>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</si>
  <si>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</si>
  <si>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</si>
  <si>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</si>
  <si>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</si>
  <si>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</si>
  <si>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</si>
  <si>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</si>
  <si>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</si>
  <si>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</si>
  <si>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</si>
  <si>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</si>
  <si>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</si>
  <si>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</si>
  <si>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</si>
  <si>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</si>
  <si>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</si>
  <si>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</si>
  <si>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</si>
  <si>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</si>
  <si>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</si>
  <si>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</si>
  <si>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</si>
  <si>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</si>
  <si>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</si>
  <si>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</si>
  <si>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</si>
  <si>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</si>
  <si>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</si>
  <si>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</si>
  <si>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</si>
  <si>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</si>
  <si>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</si>
  <si>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</si>
  <si>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</si>
  <si>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</si>
  <si>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</si>
  <si>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</si>
  <si>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</si>
  <si>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</si>
  <si>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</si>
  <si>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</si>
  <si>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</si>
  <si>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</si>
  <si>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</si>
  <si>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</si>
  <si>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</si>
  <si>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</si>
  <si>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</si>
  <si>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</si>
  <si>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</si>
  <si>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</si>
  <si>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</si>
  <si>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</si>
  <si>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</si>
  <si>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</si>
  <si>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</si>
  <si>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</si>
  <si>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</si>
  <si>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</si>
  <si>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</si>
  <si>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</si>
  <si>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</si>
  <si>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</si>
  <si>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</si>
  <si>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</si>
  <si>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</si>
  <si>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</si>
  <si>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</si>
  <si>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</si>
  <si>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</si>
  <si>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</si>
  <si>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</si>
  <si>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</si>
  <si>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</si>
  <si>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</si>
  <si>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</si>
  <si>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</si>
  <si>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</si>
  <si>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</si>
  <si>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</si>
  <si>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</si>
  <si>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</si>
  <si>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</si>
  <si>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</si>
  <si>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</si>
  <si>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</si>
  <si>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</si>
  <si>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</si>
  <si>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</si>
  <si>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</si>
  <si>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</si>
  <si>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</si>
  <si>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</si>
  <si>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</si>
  <si>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</si>
  <si>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</si>
  <si>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</si>
  <si>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</si>
  <si>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</si>
  <si>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</si>
  <si>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</si>
  <si>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</si>
  <si>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</si>
  <si>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</si>
  <si>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</si>
  <si>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</si>
  <si>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</si>
  <si>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</si>
  <si>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</si>
  <si>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</si>
  <si>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</si>
  <si>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</si>
  <si>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</si>
  <si>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</si>
  <si>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</si>
  <si>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</si>
  <si>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</si>
  <si>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</si>
  <si>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</si>
  <si>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</si>
  <si>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</si>
  <si>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</si>
  <si>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</si>
  <si>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</si>
  <si>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</si>
  <si>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</si>
  <si>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</si>
  <si>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</si>
  <si>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</si>
  <si>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</si>
  <si>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</si>
  <si>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</si>
  <si>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</si>
  <si>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</si>
  <si>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</si>
  <si>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</si>
  <si>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</si>
  <si>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</si>
  <si>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</si>
  <si>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</si>
  <si>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</si>
  <si>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</si>
  <si>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</si>
  <si>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</si>
  <si>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</si>
  <si>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</si>
  <si>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</si>
  <si>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</si>
  <si>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</si>
  <si>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</si>
  <si>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</si>
  <si>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</si>
  <si>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</si>
  <si>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</si>
  <si>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</si>
  <si>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</si>
  <si>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</si>
  <si>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</si>
  <si>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</si>
  <si>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</si>
  <si>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</si>
  <si>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</si>
  <si>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</si>
  <si>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</si>
  <si>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</si>
  <si>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</si>
  <si>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</si>
  <si>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</si>
  <si>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</si>
  <si>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</si>
  <si>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</si>
  <si>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</si>
  <si>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</si>
  <si>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</si>
  <si>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</si>
  <si>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</si>
  <si>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</si>
  <si>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</si>
  <si>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</si>
  <si>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</si>
  <si>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</si>
  <si>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</si>
  <si>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</si>
  <si>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</si>
  <si>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</si>
  <si>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</si>
  <si>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</si>
  <si>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</si>
  <si>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</si>
  <si>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</si>
  <si>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</si>
  <si>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</si>
  <si>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</si>
  <si>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</si>
  <si>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</si>
  <si>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</si>
  <si>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</si>
  <si>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</si>
  <si>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</si>
  <si>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</si>
  <si>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</si>
  <si>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</si>
  <si>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</si>
  <si>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</si>
  <si>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</si>
  <si>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</si>
  <si>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</si>
  <si>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</si>
  <si>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</si>
  <si>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</si>
  <si>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</si>
  <si>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</si>
  <si>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</si>
  <si>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</si>
  <si>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</si>
  <si>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</si>
  <si>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</si>
  <si>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</si>
  <si>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</si>
  <si>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</si>
  <si>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</si>
  <si>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</si>
  <si>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</si>
  <si>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</si>
  <si>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</si>
  <si>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</si>
  <si>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</si>
  <si>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</si>
  <si>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</si>
  <si>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</si>
  <si>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</si>
  <si>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</si>
  <si>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</si>
  <si>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</si>
  <si>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</si>
  <si>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</si>
  <si>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</si>
  <si>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</si>
  <si>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</si>
  <si>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</si>
  <si>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</si>
  <si>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</si>
  <si>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</si>
  <si>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</si>
  <si>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</si>
  <si>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</si>
  <si>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</si>
  <si>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</si>
  <si>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</si>
  <si>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</si>
  <si>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</si>
  <si>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</si>
  <si>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</si>
  <si>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</si>
  <si>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</si>
  <si>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</si>
  <si>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</si>
  <si>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</si>
  <si>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</si>
  <si>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</si>
  <si>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</si>
  <si>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</si>
  <si>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</si>
  <si>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</si>
  <si>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</si>
  <si>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</si>
  <si>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</si>
  <si>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</si>
  <si>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</si>
  <si>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</si>
  <si>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</si>
  <si>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</si>
  <si>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</si>
  <si>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</si>
  <si>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</si>
  <si>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</si>
  <si>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</si>
  <si>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</si>
  <si>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</si>
  <si>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</si>
  <si>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</si>
  <si>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</si>
  <si>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</si>
  <si>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</si>
  <si>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</si>
  <si>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</si>
  <si>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</si>
  <si>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</si>
  <si>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</si>
  <si>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</si>
  <si>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</si>
  <si>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</si>
  <si>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</si>
  <si>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</si>
  <si>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</si>
  <si>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</si>
  <si>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</si>
  <si>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</si>
  <si>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</si>
  <si>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</si>
  <si>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</si>
  <si>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</si>
  <si>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</si>
  <si>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</si>
  <si>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</si>
  <si>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</si>
  <si>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</si>
  <si>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</si>
  <si>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</si>
  <si>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</si>
  <si>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</si>
  <si>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</si>
  <si>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</si>
  <si>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</si>
  <si>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</si>
  <si>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</si>
  <si>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</si>
  <si>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</si>
  <si>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</si>
  <si>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</si>
  <si>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</si>
  <si>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</si>
  <si>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</si>
  <si>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</si>
  <si>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</si>
  <si>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</si>
  <si>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</si>
  <si>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</si>
  <si>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</si>
  <si>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</si>
  <si>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</si>
  <si>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</si>
  <si>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</si>
  <si>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</si>
  <si>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</si>
  <si>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</si>
  <si>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</si>
  <si>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</si>
  <si>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</si>
  <si>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</si>
  <si>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</si>
  <si>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</si>
  <si>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</si>
  <si>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</si>
  <si>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</si>
  <si>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</si>
  <si>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</si>
  <si>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</si>
  <si>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</si>
  <si>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</si>
  <si>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</si>
  <si>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</si>
  <si>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</si>
  <si>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</si>
  <si>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</si>
  <si>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</si>
  <si>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</si>
  <si>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</si>
  <si>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</si>
  <si>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</si>
  <si>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</si>
  <si>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</si>
  <si>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</si>
  <si>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</si>
  <si>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</si>
  <si>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</si>
  <si>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</si>
  <si>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</si>
  <si>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</si>
  <si>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</si>
  <si>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</si>
  <si>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</si>
  <si>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</si>
  <si>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</si>
  <si>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</si>
  <si>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</si>
  <si>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</si>
  <si>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</si>
  <si>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</si>
  <si>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</si>
  <si>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</si>
  <si>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</si>
  <si>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</si>
  <si>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</si>
  <si>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</si>
  <si>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</si>
  <si>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</si>
  <si>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</si>
  <si>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</si>
  <si>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</si>
  <si>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</si>
  <si>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</si>
  <si>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</si>
  <si>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</si>
  <si>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</si>
  <si>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</si>
  <si>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</si>
  <si>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</si>
  <si>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</si>
  <si>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</si>
  <si>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</si>
  <si>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</si>
  <si>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</si>
  <si>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</si>
  <si>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</si>
  <si>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</si>
  <si>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</si>
  <si>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</si>
  <si>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</si>
  <si>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</si>
  <si>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</si>
  <si>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</si>
  <si>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</si>
  <si>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</si>
  <si>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</si>
  <si>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</si>
  <si>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</si>
  <si>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</si>
  <si>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</si>
  <si>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</si>
  <si>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</si>
  <si>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</si>
  <si>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</si>
  <si>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</si>
  <si>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</si>
  <si>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</si>
  <si>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</si>
  <si>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</si>
  <si>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</si>
  <si>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</si>
  <si>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</si>
  <si>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</si>
  <si>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</si>
  <si>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</si>
  <si>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</si>
  <si>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</si>
  <si>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</si>
  <si>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</si>
  <si>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</si>
  <si>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</si>
  <si>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</si>
  <si>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</si>
  <si>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</si>
  <si>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</si>
  <si>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</si>
  <si>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</si>
  <si>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</si>
  <si>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</si>
  <si>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</si>
  <si>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</si>
  <si>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</si>
  <si>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</si>
  <si>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</si>
  <si>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</si>
  <si>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</si>
  <si>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</si>
  <si>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</si>
  <si>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</si>
  <si>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</si>
  <si>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</si>
  <si>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</si>
  <si>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</si>
  <si>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</si>
  <si>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</si>
  <si>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</si>
  <si>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</si>
  <si>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</si>
  <si>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</si>
  <si>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</si>
  <si>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</si>
  <si>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</si>
  <si>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</si>
  <si>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</si>
  <si>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</si>
  <si>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</si>
  <si>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</si>
  <si>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</si>
  <si>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</si>
  <si>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</si>
  <si>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</si>
  <si>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</si>
  <si>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</si>
  <si>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</si>
  <si>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</si>
  <si>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</si>
  <si>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</si>
  <si>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</si>
  <si>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</si>
  <si>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</si>
  <si>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</si>
  <si>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</si>
  <si>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</si>
  <si>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</si>
  <si>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</si>
  <si>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</si>
  <si>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</si>
  <si>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</si>
  <si>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</si>
  <si>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</si>
  <si>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</si>
  <si>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</si>
  <si>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</si>
  <si>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</si>
  <si>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</si>
  <si>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</si>
  <si>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</si>
  <si>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</si>
  <si>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</si>
  <si>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</si>
  <si>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</si>
  <si>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</si>
  <si>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</si>
  <si>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</si>
  <si>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</si>
  <si>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</si>
  <si>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</si>
  <si>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</si>
  <si>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</si>
  <si>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</si>
  <si>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</si>
  <si>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</si>
  <si>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</si>
  <si>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</si>
  <si>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</si>
  <si>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</si>
  <si>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</si>
  <si>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</si>
  <si>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</si>
  <si>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</si>
  <si>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</si>
  <si>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</si>
  <si>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</si>
  <si>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</si>
  <si>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</si>
  <si>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</si>
  <si>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</si>
  <si>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</si>
  <si>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</si>
  <si>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</si>
  <si>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</si>
  <si>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</si>
  <si>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</si>
  <si>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</si>
  <si>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</si>
  <si>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</si>
  <si>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</si>
  <si>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</si>
  <si>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</si>
  <si>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</si>
  <si>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</si>
  <si>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</si>
  <si>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</si>
  <si>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</si>
  <si>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</si>
  <si>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</si>
  <si>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</si>
  <si>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</si>
  <si>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</si>
  <si>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</si>
  <si>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</si>
  <si>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</si>
  <si>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</si>
  <si>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</si>
  <si>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</si>
  <si>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</si>
  <si>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</si>
  <si>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</si>
  <si>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</si>
  <si>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</si>
  <si>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</si>
  <si>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</si>
  <si>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</si>
  <si>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</si>
  <si>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</si>
  <si>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</si>
  <si>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</si>
  <si>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</si>
  <si>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</si>
  <si>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</si>
  <si>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</si>
  <si>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</si>
  <si>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</si>
  <si>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</si>
  <si>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</si>
  <si>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</si>
  <si>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</si>
  <si>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</si>
  <si>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</si>
  <si>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</si>
  <si>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</si>
  <si>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</si>
  <si>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</si>
  <si>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</si>
  <si>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</si>
  <si>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</si>
  <si>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</si>
  <si>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</si>
  <si>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</si>
  <si>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</si>
  <si>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</si>
  <si>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</si>
  <si>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</si>
  <si>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</si>
  <si>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</si>
  <si>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</si>
  <si>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</si>
  <si>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</si>
  <si>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</si>
  <si>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</si>
  <si>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</si>
  <si>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</si>
  <si>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</si>
  <si>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</si>
  <si>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</si>
  <si>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</si>
  <si>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</si>
  <si>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</si>
  <si>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</si>
  <si>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</si>
  <si>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</si>
  <si>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</si>
  <si>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</si>
  <si>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</si>
  <si>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</si>
  <si>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</si>
  <si>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</si>
  <si>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</si>
  <si>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</si>
  <si>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</si>
  <si>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</si>
  <si>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</si>
  <si>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</si>
  <si>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</si>
  <si>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</si>
  <si>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</si>
  <si>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</si>
  <si>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</si>
  <si>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</si>
  <si>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</si>
  <si>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</si>
  <si>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</si>
  <si>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</si>
  <si>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</si>
  <si>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</si>
  <si>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</si>
  <si>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</si>
  <si>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</si>
  <si>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</si>
  <si>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</si>
  <si>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</si>
  <si>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</si>
  <si>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</si>
  <si>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</si>
  <si>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</si>
  <si>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</si>
  <si>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</si>
  <si>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</si>
  <si>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</si>
  <si>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</si>
  <si>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</si>
  <si>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</si>
  <si>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</si>
  <si>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</si>
  <si>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</si>
  <si>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</si>
  <si>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</si>
  <si>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</si>
  <si>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</si>
  <si>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</si>
  <si>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</si>
  <si>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</si>
  <si>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</si>
  <si>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</si>
  <si>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</si>
  <si>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</si>
  <si>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</si>
  <si>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</si>
  <si>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</si>
  <si>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</si>
  <si>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</si>
  <si>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</si>
  <si>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</si>
  <si>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</si>
  <si>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</si>
  <si>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</si>
  <si>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</si>
  <si>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</si>
  <si>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</si>
  <si>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</si>
  <si>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</si>
  <si>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</si>
  <si>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</si>
  <si>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</si>
  <si>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</si>
  <si>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</si>
  <si>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</si>
  <si>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</si>
  <si>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</si>
  <si>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</si>
  <si>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</si>
  <si>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</si>
  <si>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</si>
  <si>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</si>
  <si>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</si>
  <si>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</si>
  <si>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</si>
  <si>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</si>
  <si>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</si>
  <si>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</si>
  <si>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</si>
  <si>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</si>
  <si>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</si>
  <si>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</si>
  <si>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</si>
  <si>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</si>
  <si>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</si>
  <si>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</si>
  <si>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</si>
  <si>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</si>
  <si>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</si>
  <si>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</si>
  <si>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</si>
  <si>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</si>
  <si>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</si>
  <si>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</si>
  <si>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</si>
  <si>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</si>
  <si>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</si>
  <si>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</si>
  <si>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</si>
  <si>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</si>
  <si>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</si>
  <si>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</si>
  <si>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</si>
  <si>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</si>
  <si>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</si>
  <si>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</si>
  <si>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</si>
  <si>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</si>
  <si>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</si>
  <si>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</si>
  <si>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</si>
  <si>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</si>
  <si>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</si>
  <si>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</si>
  <si>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</si>
  <si>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</si>
  <si>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</si>
  <si>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</si>
  <si>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</si>
  <si>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</si>
  <si>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</si>
  <si>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</si>
  <si>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</si>
  <si>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</si>
  <si>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</si>
  <si>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</si>
  <si>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</si>
  <si>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</si>
  <si>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</si>
  <si>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</si>
  <si>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</si>
  <si>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</si>
  <si>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</si>
  <si>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</si>
  <si>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</si>
  <si>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</si>
  <si>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</si>
  <si>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</si>
  <si>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</si>
  <si>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</si>
  <si>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</si>
  <si>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</si>
  <si>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</si>
  <si>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</si>
  <si>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</si>
  <si>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</si>
  <si>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</si>
  <si>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</si>
  <si>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</si>
  <si>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</si>
  <si>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</si>
  <si>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</si>
  <si>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</si>
  <si>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</si>
  <si>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</si>
  <si>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</si>
  <si>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</si>
  <si>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</si>
  <si>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</si>
  <si>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</si>
  <si>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</si>
  <si>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</si>
  <si>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</si>
  <si>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</si>
  <si>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</si>
  <si>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</si>
  <si>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</si>
  <si>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</si>
  <si>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</si>
  <si>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</si>
  <si>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</si>
  <si>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</si>
  <si>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</si>
  <si>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</si>
  <si>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</si>
  <si>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</si>
  <si>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</si>
  <si>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</si>
  <si>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</si>
  <si>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</si>
  <si>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</si>
  <si>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</si>
  <si>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</si>
  <si>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</si>
  <si>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</si>
  <si>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</si>
  <si>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</si>
  <si>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</si>
  <si>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</si>
  <si>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</si>
  <si>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</si>
  <si>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</si>
  <si>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</si>
  <si>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</si>
  <si>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</si>
  <si>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</si>
  <si>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</si>
  <si>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</si>
  <si>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</si>
  <si>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</si>
  <si>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</si>
  <si>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</si>
  <si>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</si>
  <si>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</si>
  <si>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</si>
  <si>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</si>
  <si>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</si>
  <si>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</si>
  <si>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</si>
  <si>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</si>
  <si>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</si>
  <si>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</si>
  <si>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</si>
  <si>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</si>
  <si>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</si>
  <si>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</si>
  <si>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</si>
  <si>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</si>
  <si>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</si>
  <si>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</si>
  <si>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</si>
  <si>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</si>
  <si>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</si>
  <si>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</si>
  <si>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</si>
  <si>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</si>
  <si>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</si>
  <si>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</si>
  <si>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</si>
  <si>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</si>
  <si>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</si>
  <si>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</si>
  <si>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</si>
  <si>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</si>
  <si>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</si>
  <si>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</si>
  <si>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</si>
  <si>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</si>
  <si>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</si>
  <si>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</si>
  <si>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</si>
  <si>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</si>
  <si>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</si>
  <si>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</si>
  <si>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</si>
  <si>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</si>
  <si>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</si>
  <si>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</si>
  <si>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</si>
  <si>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</si>
  <si>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</si>
  <si>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</si>
  <si>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</si>
  <si>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</si>
  <si>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</si>
  <si>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</si>
  <si>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</si>
  <si>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</si>
  <si>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</si>
  <si>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</si>
  <si>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</si>
  <si>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</si>
  <si>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</si>
  <si>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</si>
  <si>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</si>
  <si>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</si>
  <si>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</si>
  <si>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</si>
  <si>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</si>
  <si>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</si>
  <si>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</si>
  <si>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</si>
  <si>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</si>
  <si>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</si>
  <si>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</si>
  <si>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</si>
  <si>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</si>
  <si>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</si>
  <si>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</si>
  <si>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</si>
  <si>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</si>
  <si>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</si>
  <si>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</si>
  <si>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</si>
  <si>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</si>
  <si>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</si>
  <si>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</si>
  <si>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</si>
  <si>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</si>
  <si>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</si>
  <si>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</si>
  <si>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</si>
  <si>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</si>
  <si>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</si>
  <si>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</si>
  <si>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</si>
  <si>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</si>
  <si>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</si>
  <si>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</si>
  <si>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</si>
  <si>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</si>
  <si>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</si>
  <si>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</si>
  <si>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</si>
  <si>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</si>
  <si>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</si>
  <si>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</si>
  <si>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</si>
  <si>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</si>
  <si>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</si>
  <si>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</si>
  <si>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</si>
  <si>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</si>
  <si>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</si>
  <si>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</si>
  <si>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</si>
  <si>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</si>
  <si>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</si>
  <si>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</si>
  <si>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</si>
  <si>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</si>
  <si>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</si>
  <si>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</si>
  <si>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</si>
  <si>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</si>
  <si>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</si>
  <si>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</si>
  <si>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</si>
  <si>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</si>
  <si>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</si>
  <si>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</si>
  <si>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</si>
  <si>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</si>
  <si>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</si>
  <si>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</si>
  <si>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</si>
  <si>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</si>
  <si>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</si>
  <si>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</si>
  <si>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</si>
  <si>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</si>
  <si>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</si>
  <si>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</si>
  <si>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</si>
  <si>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</si>
  <si>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</si>
  <si>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</si>
  <si>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</si>
  <si>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</si>
  <si>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</si>
  <si>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</si>
  <si>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</si>
  <si>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</si>
  <si>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</si>
  <si>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</si>
  <si>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</si>
  <si>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</si>
  <si>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</si>
  <si>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</si>
  <si>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</si>
  <si>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</si>
  <si>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</si>
  <si>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</si>
  <si>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</si>
  <si>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</si>
  <si>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</si>
  <si>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</si>
  <si>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</si>
  <si>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</si>
  <si>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</si>
  <si>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</si>
  <si>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</si>
  <si>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</si>
  <si>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</si>
  <si>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</si>
  <si>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</si>
  <si>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</si>
  <si>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</si>
  <si>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</si>
  <si>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</si>
  <si>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</si>
  <si>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</si>
  <si>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</si>
  <si>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</si>
  <si>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</si>
  <si>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</si>
  <si>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</si>
  <si>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</si>
  <si>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</si>
  <si>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</si>
  <si>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</si>
  <si>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</si>
  <si>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</si>
  <si>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</si>
  <si>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</si>
  <si>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</si>
  <si>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</si>
  <si>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</si>
  <si>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</si>
  <si>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</si>
  <si>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</si>
  <si>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</si>
  <si>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</si>
  <si>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</si>
  <si>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</si>
  <si>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</si>
  <si>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</si>
  <si>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</si>
  <si>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</si>
  <si>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</si>
  <si>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</si>
  <si>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</si>
  <si>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</si>
  <si>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</si>
  <si>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</si>
  <si>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</si>
  <si>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</si>
  <si>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</si>
  <si>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</si>
  <si>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</si>
  <si>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</si>
  <si>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</si>
  <si>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</si>
  <si>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</si>
  <si>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</si>
  <si>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</si>
  <si>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</si>
  <si>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</si>
  <si>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</si>
  <si>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</si>
  <si>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</si>
  <si>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</si>
  <si>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</si>
  <si>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</si>
  <si>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</si>
  <si>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</si>
  <si>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</si>
  <si>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</si>
  <si>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</si>
  <si>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</si>
  <si>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</si>
  <si>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</si>
  <si>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</si>
  <si>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</si>
  <si>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</si>
  <si>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</si>
  <si>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</si>
  <si>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</si>
  <si>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</si>
  <si>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</si>
  <si>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</si>
  <si>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</si>
  <si>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</si>
  <si>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</si>
  <si>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</si>
  <si>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</si>
  <si>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</si>
  <si>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</si>
  <si>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</si>
  <si>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</si>
  <si>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</si>
  <si>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</si>
  <si>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</si>
  <si>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</si>
  <si>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</si>
  <si>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</si>
  <si>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</si>
  <si>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</si>
  <si>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</si>
  <si>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</si>
  <si>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</si>
  <si>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</si>
  <si>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</si>
  <si>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</si>
  <si>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</si>
  <si>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</si>
  <si>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</si>
  <si>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</si>
  <si>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</si>
  <si>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</si>
  <si>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</si>
  <si>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</si>
  <si>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</si>
  <si>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</si>
  <si>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</si>
  <si>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</si>
  <si>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</si>
  <si>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</si>
  <si>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</si>
  <si>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</si>
  <si>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</si>
  <si>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</si>
  <si>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</si>
  <si>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</si>
  <si>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</si>
  <si>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</si>
  <si>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</si>
  <si>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</si>
  <si>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</si>
  <si>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</si>
  <si>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</si>
  <si>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</si>
  <si>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</si>
  <si>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</si>
  <si>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</si>
  <si>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</si>
  <si>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</si>
  <si>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</si>
  <si>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</si>
  <si>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</si>
  <si>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</si>
  <si>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</si>
  <si>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</si>
  <si>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</si>
  <si>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</si>
  <si>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</si>
  <si>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</si>
  <si>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</si>
  <si>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</si>
  <si>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</si>
  <si>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</si>
  <si>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</si>
  <si>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</si>
  <si>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</si>
  <si>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</si>
  <si>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</si>
  <si>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</si>
  <si>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</si>
  <si>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</si>
  <si>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</si>
  <si>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</si>
  <si>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</si>
  <si>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</si>
  <si>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</si>
  <si>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</si>
  <si>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</si>
  <si>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</si>
  <si>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</si>
  <si>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</si>
  <si>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</si>
  <si>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</si>
  <si>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</si>
  <si>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</si>
  <si>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</si>
  <si>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</si>
  <si>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</si>
  <si>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</si>
  <si>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</si>
  <si>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</si>
  <si>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</si>
  <si>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</si>
  <si>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</si>
  <si>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</si>
  <si>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</si>
  <si>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</si>
  <si>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</si>
  <si>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</si>
  <si>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</si>
  <si>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</si>
  <si>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</si>
  <si>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</si>
  <si>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</si>
  <si>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</si>
  <si>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</si>
  <si>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</si>
  <si>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</si>
  <si>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</si>
  <si>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</si>
  <si>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</si>
  <si>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</si>
  <si>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</si>
  <si>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</si>
  <si>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</si>
  <si>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</si>
  <si>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</si>
  <si>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</si>
  <si>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</si>
  <si>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</si>
  <si>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</si>
  <si>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</si>
  <si>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</si>
  <si>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</si>
  <si>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</si>
  <si>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</si>
  <si>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</si>
  <si>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</si>
  <si>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</si>
  <si>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</si>
  <si>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</si>
  <si>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</si>
  <si>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</si>
  <si>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</si>
  <si>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</si>
  <si>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</si>
  <si>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</si>
  <si>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</si>
  <si>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</si>
  <si>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</si>
  <si>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</si>
  <si>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</si>
  <si>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</si>
  <si>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</si>
  <si>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</si>
  <si>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</si>
  <si>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</si>
  <si>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</si>
  <si>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</si>
  <si>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</si>
  <si>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</si>
  <si>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</si>
  <si>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</si>
  <si>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</si>
  <si>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</si>
  <si>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</si>
  <si>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</si>
  <si>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</si>
  <si>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</si>
  <si>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</si>
  <si>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</si>
  <si>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</si>
  <si>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</si>
  <si>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</si>
  <si>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</si>
  <si>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</si>
  <si>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</si>
  <si>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</si>
  <si>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</si>
  <si>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</si>
  <si>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</si>
  <si>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</si>
  <si>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</si>
  <si>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</si>
  <si>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</si>
  <si>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</si>
  <si>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</si>
  <si>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</si>
  <si>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</si>
  <si>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</si>
  <si>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</si>
  <si>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</si>
  <si>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</si>
  <si>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</si>
  <si>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</si>
  <si>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</si>
  <si>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</si>
  <si>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</si>
  <si>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</si>
  <si>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</si>
  <si>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</si>
  <si>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</si>
  <si>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</si>
  <si>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</si>
  <si>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</si>
  <si>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</si>
  <si>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</si>
  <si>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</si>
  <si>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</si>
  <si>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</si>
  <si>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</si>
  <si>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</si>
  <si>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</si>
  <si>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</si>
  <si>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</si>
  <si>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</si>
  <si>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</si>
  <si>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</si>
  <si>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</si>
  <si>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</si>
  <si>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</si>
  <si>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</si>
  <si>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</si>
  <si>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</si>
  <si>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</si>
  <si>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</si>
  <si>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</si>
  <si>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</si>
  <si>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</si>
  <si>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</si>
  <si>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</si>
  <si>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</si>
  <si>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</si>
  <si>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</si>
  <si>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</si>
  <si>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</si>
  <si>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</si>
  <si>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</si>
  <si>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</si>
  <si>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</si>
  <si>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</si>
  <si>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</si>
  <si>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</si>
  <si>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</si>
  <si>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</si>
  <si>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</si>
  <si>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</si>
  <si>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</si>
  <si>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</si>
  <si>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</si>
  <si>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</si>
  <si>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</si>
  <si>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</si>
  <si>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</si>
  <si>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</si>
  <si>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</si>
  <si>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</si>
  <si>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</si>
  <si>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</si>
  <si>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</si>
  <si>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</si>
  <si>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</si>
  <si>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</si>
  <si>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</si>
  <si>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</si>
  <si>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</si>
  <si>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</si>
  <si>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</si>
  <si>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</si>
  <si>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</si>
  <si>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</si>
  <si>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</si>
  <si>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</si>
  <si>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</si>
  <si>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</si>
  <si>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</si>
  <si>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</si>
  <si>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</si>
  <si>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</si>
  <si>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</si>
  <si>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</si>
  <si>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</si>
  <si>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</si>
  <si>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</si>
  <si>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</si>
  <si>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</si>
  <si>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</si>
  <si>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</si>
  <si>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</si>
  <si>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</si>
  <si>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</si>
  <si>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</si>
  <si>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</si>
  <si>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</si>
  <si>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</si>
  <si>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</si>
  <si>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</si>
  <si>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</si>
  <si>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</si>
  <si>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</si>
  <si>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</si>
  <si>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</si>
  <si>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</si>
  <si>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</si>
  <si>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</si>
  <si>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</si>
  <si>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</si>
  <si>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</si>
  <si>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</si>
  <si>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</si>
  <si>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</si>
  <si>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</si>
  <si>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</si>
  <si>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</si>
  <si>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</si>
  <si>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</si>
  <si>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</si>
  <si>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</si>
  <si>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</si>
  <si>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</si>
  <si>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</si>
  <si>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</si>
  <si>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</si>
  <si>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</si>
  <si>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</si>
  <si>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</si>
  <si>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</si>
  <si>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</si>
  <si>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</si>
  <si>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</si>
  <si>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</si>
  <si>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</si>
  <si>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</si>
  <si>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</si>
  <si>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</si>
  <si>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</si>
  <si>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</si>
  <si>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</si>
  <si>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</si>
  <si>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</si>
  <si>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</si>
  <si>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</si>
  <si>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</si>
  <si>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</si>
  <si>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</si>
  <si>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</si>
  <si>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</si>
  <si>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</si>
  <si>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</si>
  <si>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</si>
  <si>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</si>
  <si>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</si>
  <si>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</si>
  <si>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</si>
  <si>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</si>
  <si>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</si>
  <si>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</si>
  <si>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</si>
  <si>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</si>
  <si>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</si>
  <si>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</si>
  <si>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</si>
  <si>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</si>
  <si>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</si>
  <si>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</si>
  <si>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</si>
  <si>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</si>
  <si>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</si>
  <si>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</si>
  <si>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</si>
  <si>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</si>
  <si>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</si>
  <si>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</si>
  <si>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</si>
  <si>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</si>
  <si>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</si>
  <si>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</si>
  <si>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</si>
  <si>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</si>
  <si>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</si>
  <si>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</si>
  <si>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</si>
  <si>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</si>
  <si>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</si>
  <si>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</si>
  <si>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</si>
  <si>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</si>
  <si>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</si>
  <si>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</si>
  <si>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</si>
  <si>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</si>
  <si>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</si>
  <si>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</si>
  <si>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</si>
  <si>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</si>
  <si>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</si>
  <si>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</si>
  <si>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</si>
  <si>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</si>
  <si>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</si>
  <si>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</si>
  <si>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</si>
  <si>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</si>
  <si>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</si>
  <si>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</si>
  <si>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</si>
  <si>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</si>
  <si>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</si>
  <si>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</si>
  <si>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</si>
  <si>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</si>
  <si>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</si>
  <si>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</si>
  <si>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</si>
  <si>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</si>
  <si>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</si>
  <si>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</si>
  <si>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</si>
  <si>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</si>
  <si>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</si>
  <si>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</si>
  <si>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</si>
  <si>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</si>
  <si>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</si>
  <si>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</si>
  <si>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</si>
  <si>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</si>
  <si>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</si>
  <si>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</si>
  <si>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</si>
  <si>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</si>
  <si>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</si>
  <si>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</si>
  <si>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</si>
  <si>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</si>
  <si>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</si>
  <si>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</si>
  <si>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</si>
  <si>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</si>
  <si>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</si>
  <si>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</si>
  <si>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</si>
  <si>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</si>
  <si>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</si>
  <si>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</si>
  <si>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</si>
  <si>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</si>
  <si>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</si>
  <si>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</si>
  <si>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</si>
  <si>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</si>
  <si>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</si>
  <si>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</si>
  <si>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</si>
  <si>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</si>
  <si>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</si>
  <si>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</si>
  <si>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</si>
  <si>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</si>
  <si>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</si>
  <si>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</si>
  <si>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</si>
  <si>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</si>
  <si>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</si>
  <si>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</si>
  <si>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</si>
  <si>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</si>
  <si>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</si>
  <si>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</si>
  <si>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</si>
  <si>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</si>
  <si>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</si>
  <si>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</si>
  <si>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</si>
  <si>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</si>
  <si>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</si>
  <si>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</si>
  <si>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</si>
  <si>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</si>
  <si>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</si>
  <si>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</si>
  <si>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</si>
  <si>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</si>
  <si>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</si>
  <si>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</si>
  <si>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</si>
  <si>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</si>
  <si>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</si>
  <si>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</si>
  <si>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</si>
  <si>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</si>
  <si>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</si>
  <si>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</si>
  <si>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</si>
  <si>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</si>
  <si>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</si>
  <si>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</si>
  <si>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</si>
  <si>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</si>
  <si>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</si>
  <si>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</si>
  <si>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</si>
  <si>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</si>
  <si>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</si>
  <si>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</si>
  <si>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</si>
  <si>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</si>
  <si>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</si>
  <si>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</si>
  <si>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</si>
  <si>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</si>
  <si>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</si>
  <si>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</si>
  <si>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</si>
  <si>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</si>
  <si>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</si>
  <si>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</si>
  <si>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</si>
  <si>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</si>
  <si>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</si>
  <si>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</si>
  <si>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</si>
  <si>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</si>
  <si>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</si>
  <si>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</si>
  <si>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</si>
  <si>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</si>
  <si>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</si>
  <si>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</si>
  <si>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</si>
  <si>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</si>
  <si>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</si>
  <si>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</si>
  <si>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</si>
  <si>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</si>
  <si>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</si>
  <si>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</si>
  <si>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</si>
  <si>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</si>
  <si>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</si>
  <si>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</si>
  <si>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</si>
  <si>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</si>
  <si>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</si>
  <si>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</si>
  <si>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</si>
  <si>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</si>
  <si>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</si>
  <si>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</si>
  <si>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</si>
  <si>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</si>
  <si>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</si>
  <si>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</si>
  <si>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</si>
  <si>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</si>
  <si>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</si>
  <si>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</si>
  <si>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</si>
  <si>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</si>
  <si>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</si>
  <si>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</si>
  <si>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</si>
  <si>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</si>
  <si>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</si>
  <si>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</si>
  <si>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</si>
  <si>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</si>
  <si>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</si>
  <si>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</si>
  <si>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</si>
  <si>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</si>
  <si>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</si>
  <si>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</si>
  <si>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</si>
  <si>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</si>
  <si>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</si>
  <si>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</si>
  <si>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</si>
  <si>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</si>
  <si>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</si>
  <si>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</si>
  <si>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</si>
  <si>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</si>
  <si>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</si>
  <si>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</si>
  <si>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</si>
  <si>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</si>
  <si>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</si>
  <si>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</si>
  <si>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</si>
  <si>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</si>
  <si>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</si>
  <si>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</si>
  <si>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</si>
  <si>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</si>
  <si>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</si>
  <si>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</si>
  <si>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</si>
  <si>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</si>
  <si>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</si>
  <si>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</si>
  <si>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</si>
  <si>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</si>
  <si>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</si>
  <si>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</si>
  <si>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</si>
  <si>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</si>
  <si>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</si>
  <si>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</si>
  <si>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</si>
  <si>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</si>
  <si>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</si>
  <si>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</si>
  <si>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</si>
  <si>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</si>
  <si>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</si>
  <si>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</si>
  <si>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</si>
  <si>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</si>
  <si>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</si>
  <si>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</si>
  <si>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</si>
  <si>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</si>
  <si>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</si>
  <si>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</si>
  <si>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</si>
  <si>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</si>
  <si>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</si>
  <si>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</si>
  <si>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</si>
  <si>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</si>
  <si>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</si>
  <si>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</si>
  <si>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</si>
  <si>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</si>
  <si>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</si>
  <si>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</si>
  <si>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</si>
  <si>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</si>
  <si>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</si>
  <si>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</si>
  <si>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</si>
  <si>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</si>
  <si>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</si>
  <si>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</si>
  <si>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</si>
  <si>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</si>
  <si>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</si>
  <si>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</si>
  <si>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</si>
  <si>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</si>
  <si>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</si>
  <si>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</si>
  <si>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</si>
  <si>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</si>
  <si>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</si>
  <si>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</si>
  <si>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</si>
  <si>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</si>
  <si>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</si>
  <si>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</si>
  <si>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</si>
  <si>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</si>
  <si>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</si>
  <si>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</si>
  <si>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</si>
  <si>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</si>
  <si>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</si>
  <si>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</si>
  <si>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</si>
  <si>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</si>
  <si>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</si>
  <si>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</si>
  <si>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</si>
  <si>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</si>
  <si>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</si>
  <si>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</si>
  <si>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</si>
  <si>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</si>
  <si>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</si>
  <si>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</si>
  <si>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</si>
  <si>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</si>
  <si>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</si>
  <si>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</si>
  <si>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</si>
  <si>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</si>
  <si>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</si>
  <si>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</si>
  <si>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</si>
  <si>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</si>
  <si>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</si>
  <si>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</si>
  <si>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</si>
  <si>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</si>
  <si>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</si>
  <si>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</si>
  <si>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</si>
  <si>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</si>
  <si>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</si>
  <si>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</si>
  <si>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</si>
  <si>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</si>
  <si>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</si>
  <si>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</si>
  <si>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</si>
  <si>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</si>
  <si>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</si>
  <si>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</si>
  <si>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</si>
  <si>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</si>
  <si>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</si>
  <si>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</si>
  <si>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</si>
  <si>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</si>
  <si>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</si>
  <si>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</si>
  <si>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</si>
  <si>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</si>
  <si>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</si>
  <si>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</si>
  <si>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</si>
  <si>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</si>
  <si>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</si>
  <si>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</si>
  <si>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</si>
  <si>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</si>
  <si>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</si>
  <si>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</si>
  <si>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</si>
  <si>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</si>
  <si>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</si>
  <si>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</si>
  <si>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</si>
  <si>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</si>
  <si>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</si>
  <si>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</si>
  <si>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</si>
  <si>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</si>
  <si>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</si>
  <si>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</si>
  <si>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</si>
  <si>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</si>
  <si>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</si>
  <si>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</si>
  <si>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</si>
  <si>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</si>
  <si>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</si>
  <si>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</si>
  <si>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</si>
  <si>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</si>
  <si>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</si>
  <si>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</si>
  <si>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</si>
  <si>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</si>
  <si>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</si>
  <si>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</si>
  <si>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</si>
  <si>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</si>
  <si>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</si>
  <si>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</si>
  <si>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</si>
  <si>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</si>
  <si>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</si>
  <si>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</si>
  <si>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</si>
  <si>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</si>
  <si>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</si>
  <si>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</si>
  <si>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</si>
  <si>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</si>
  <si>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</si>
  <si>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</si>
  <si>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</si>
  <si>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</si>
  <si>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</si>
  <si>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</si>
  <si>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</si>
  <si>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</si>
  <si>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</si>
  <si>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</si>
  <si>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</si>
  <si>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</si>
  <si>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</si>
  <si>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</si>
  <si>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</si>
  <si>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</si>
  <si>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</si>
  <si>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</si>
  <si>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</si>
  <si>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</si>
  <si>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</si>
  <si>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</si>
  <si>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</si>
  <si>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</si>
  <si>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</si>
  <si>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</si>
  <si>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</si>
  <si>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</si>
  <si>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</si>
  <si>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</si>
  <si>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</si>
  <si>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</si>
  <si>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</si>
  <si>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</si>
  <si>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</si>
  <si>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</si>
  <si>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</si>
  <si>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</si>
  <si>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</si>
  <si>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</si>
  <si>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</si>
  <si>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</si>
  <si>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</si>
  <si>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</si>
  <si>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</si>
  <si>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</si>
  <si>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</si>
  <si>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</si>
  <si>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</si>
  <si>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</si>
  <si>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</si>
  <si>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</si>
  <si>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</si>
  <si>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</si>
  <si>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</si>
  <si>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</si>
  <si>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</si>
  <si>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</si>
  <si>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</si>
  <si>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</si>
  <si>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</si>
  <si>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</si>
  <si>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</si>
  <si>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</si>
  <si>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</si>
  <si>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</si>
  <si>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</si>
  <si>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</si>
  <si>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</si>
  <si>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</si>
  <si>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</si>
  <si>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</si>
  <si>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</si>
  <si>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</si>
  <si>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</si>
  <si>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</si>
  <si>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</si>
  <si>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</si>
  <si>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</si>
  <si>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</si>
  <si>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</si>
  <si>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</si>
  <si>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</si>
  <si>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</si>
  <si>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</si>
  <si>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</si>
  <si>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</si>
  <si>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</si>
  <si>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</si>
  <si>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</si>
  <si>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</si>
  <si>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</si>
  <si>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</si>
  <si>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</si>
  <si>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</si>
  <si>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</si>
  <si>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</si>
  <si>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</si>
  <si>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</si>
  <si>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</si>
  <si>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</si>
  <si>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</si>
  <si>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</si>
  <si>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</si>
  <si>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</si>
  <si>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</si>
  <si>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</si>
  <si>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</si>
  <si>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</si>
  <si>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</si>
  <si>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</si>
  <si>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</si>
  <si>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</si>
  <si>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</si>
  <si>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</si>
  <si>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</si>
  <si>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</si>
  <si>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</si>
  <si>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</si>
  <si>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</si>
  <si>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</si>
  <si>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</si>
  <si>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</si>
  <si>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</si>
  <si>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</si>
  <si>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</si>
  <si>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</si>
  <si>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</si>
  <si>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</si>
  <si>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</si>
  <si>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</si>
  <si>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</si>
  <si>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</si>
  <si>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</si>
  <si>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</si>
  <si>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</si>
  <si>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</si>
  <si>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</si>
  <si>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</si>
  <si>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</si>
  <si>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</si>
  <si>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</si>
  <si>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</si>
  <si>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</si>
  <si>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</si>
  <si>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</si>
  <si>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</si>
  <si>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</si>
  <si>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</si>
  <si>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</si>
  <si>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</si>
  <si>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</si>
  <si>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</si>
  <si>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</si>
  <si>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</si>
  <si>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</si>
  <si>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</si>
  <si>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</si>
  <si>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</si>
  <si>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</si>
  <si>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</si>
  <si>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</si>
  <si>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</si>
  <si>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</si>
  <si>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</si>
  <si>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</si>
  <si>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</si>
  <si>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</si>
  <si>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</si>
  <si>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</si>
  <si>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</si>
  <si>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</si>
  <si>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</si>
  <si>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</si>
  <si>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</si>
  <si>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</si>
  <si>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</si>
  <si>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</si>
  <si>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</si>
  <si>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</si>
  <si>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</si>
  <si>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</si>
  <si>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</si>
  <si>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</si>
  <si>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</si>
  <si>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</si>
  <si>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</si>
  <si>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</si>
  <si>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</si>
  <si>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</si>
  <si>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</si>
  <si>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</si>
  <si>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</si>
  <si>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</si>
  <si>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</si>
  <si>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</si>
  <si>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</si>
  <si>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</si>
  <si>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</si>
  <si>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</si>
  <si>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</si>
  <si>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</si>
  <si>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</si>
  <si>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</si>
  <si>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</si>
  <si>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</si>
  <si>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</si>
  <si>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</si>
  <si>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</si>
  <si>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</si>
  <si>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</si>
  <si>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</si>
  <si>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</si>
  <si>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</si>
  <si>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</si>
  <si>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</si>
  <si>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</si>
  <si>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</si>
  <si>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</si>
  <si>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</si>
  <si>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</si>
  <si>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</si>
  <si>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</si>
  <si>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</si>
  <si>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</si>
  <si>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</si>
  <si>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</si>
  <si>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</si>
  <si>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</si>
  <si>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</si>
  <si>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</si>
  <si>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</si>
  <si>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</si>
  <si>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</si>
  <si>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</si>
  <si>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</si>
  <si>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</si>
  <si>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</si>
  <si>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</si>
  <si>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</si>
  <si>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</si>
  <si>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</si>
  <si>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</si>
  <si>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</si>
  <si>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</si>
  <si>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</si>
  <si>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</si>
  <si>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</si>
  <si>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</si>
  <si>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</si>
  <si>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</si>
  <si>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</si>
  <si>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</si>
  <si>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</si>
  <si>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</si>
  <si>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</si>
  <si>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</si>
  <si>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</si>
  <si>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</si>
  <si>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</si>
  <si>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</si>
  <si>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</si>
  <si>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</si>
  <si>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</si>
  <si>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</si>
  <si>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</si>
  <si>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</si>
  <si>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</si>
  <si>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</si>
  <si>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</si>
  <si>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</si>
  <si>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</si>
  <si>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</si>
  <si>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</si>
  <si>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</si>
  <si>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</si>
  <si>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</si>
  <si>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</si>
  <si>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</si>
  <si>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</si>
  <si>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</si>
  <si>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</si>
  <si>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</si>
  <si>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</si>
  <si>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</si>
  <si>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</si>
  <si>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</si>
  <si>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</si>
  <si>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</si>
  <si>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</si>
  <si>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</si>
  <si>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</si>
  <si>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</si>
  <si>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</si>
  <si>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</si>
  <si>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</si>
  <si>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</si>
  <si>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</si>
  <si>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</si>
  <si>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</si>
  <si>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</si>
  <si>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</si>
  <si>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</si>
  <si>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</si>
  <si>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</si>
  <si>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</si>
  <si>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</si>
  <si>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</si>
  <si>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</si>
  <si>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</si>
  <si>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</si>
  <si>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</si>
  <si>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</si>
  <si>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</si>
  <si>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</si>
  <si>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</si>
  <si>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</si>
  <si>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</si>
  <si>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</si>
  <si>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</si>
  <si>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</si>
  <si>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</si>
  <si>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</si>
  <si>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</si>
  <si>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</si>
  <si>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</si>
  <si>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</si>
  <si>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</si>
  <si>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</si>
  <si>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</si>
  <si>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</si>
  <si>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</si>
  <si>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</si>
  <si>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</si>
  <si>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</si>
  <si>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</si>
  <si>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</si>
  <si>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</si>
  <si>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</si>
  <si>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</si>
  <si>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</si>
  <si>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</si>
  <si>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</si>
  <si>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</si>
  <si>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</si>
  <si>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</si>
  <si>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</si>
  <si>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</si>
  <si>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</si>
  <si>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</si>
  <si>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</si>
  <si>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</si>
  <si>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</si>
  <si>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</si>
  <si>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</si>
  <si>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</si>
  <si>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</si>
  <si>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</si>
  <si>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</si>
  <si>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</si>
  <si>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</si>
  <si>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</si>
  <si>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</si>
  <si>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</si>
  <si>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</si>
  <si>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</si>
  <si>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</si>
  <si>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</si>
  <si>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</si>
  <si>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</si>
  <si>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</si>
  <si>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</si>
  <si>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</si>
  <si>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</si>
  <si>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</si>
  <si>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</si>
  <si>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</si>
  <si>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</si>
  <si>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</si>
  <si>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</si>
  <si>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</si>
  <si>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</si>
  <si>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</si>
  <si>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</si>
  <si>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</si>
  <si>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</si>
  <si>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</si>
  <si>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</si>
  <si>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</si>
  <si>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</si>
  <si>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</si>
  <si>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</si>
  <si>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</si>
  <si>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</si>
  <si>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</si>
  <si>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</si>
  <si>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</si>
  <si>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</si>
  <si>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</si>
  <si>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</si>
  <si>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</si>
  <si>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</si>
  <si>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</si>
  <si>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</si>
  <si>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</si>
  <si>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</si>
  <si>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</si>
  <si>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</si>
  <si>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</si>
  <si>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</si>
  <si>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</si>
  <si>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</si>
  <si>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</si>
  <si>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</si>
  <si>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</si>
  <si>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</si>
  <si>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</si>
  <si>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</si>
  <si>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</si>
  <si>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</si>
  <si>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</si>
  <si>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</si>
  <si>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</si>
  <si>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</si>
  <si>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</si>
  <si>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</si>
  <si>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</si>
  <si>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</si>
  <si>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</si>
  <si>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</si>
  <si>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</si>
  <si>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</si>
  <si>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</si>
  <si>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</si>
  <si>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</si>
  <si>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</si>
  <si>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</si>
  <si>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</si>
  <si>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</si>
  <si>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</si>
  <si>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</si>
  <si>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</si>
  <si>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</si>
  <si>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</si>
  <si>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</si>
  <si>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</si>
  <si>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</si>
  <si>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</si>
  <si>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</si>
  <si>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</si>
  <si>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</si>
  <si>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</si>
  <si>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</si>
  <si>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</si>
  <si>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</si>
  <si>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</si>
  <si>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</si>
  <si>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</si>
  <si>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</si>
  <si>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</si>
  <si>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</si>
  <si>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</si>
  <si>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</si>
  <si>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</si>
  <si>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</si>
  <si>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</si>
  <si>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</si>
  <si>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</si>
  <si>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</si>
  <si>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</si>
  <si>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</si>
  <si>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</si>
  <si>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</si>
  <si>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</si>
  <si>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</si>
  <si>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</si>
  <si>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</si>
  <si>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</si>
  <si>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</si>
  <si>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</si>
  <si>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</si>
  <si>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</si>
  <si>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</si>
  <si>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</si>
  <si>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</si>
  <si>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</si>
  <si>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</si>
  <si>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</si>
  <si>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</si>
  <si>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</si>
  <si>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</si>
  <si>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</si>
  <si>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</si>
  <si>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</si>
  <si>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</si>
  <si>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</si>
  <si>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</si>
  <si>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</si>
  <si>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</si>
  <si>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</si>
  <si>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</si>
  <si>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</si>
  <si>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</si>
  <si>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</si>
  <si>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</si>
  <si>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</si>
  <si>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</si>
  <si>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</si>
  <si>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</si>
  <si>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</si>
  <si>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</si>
  <si>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</si>
  <si>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</si>
  <si>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</si>
  <si>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</si>
  <si>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</si>
  <si>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</si>
  <si>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</si>
  <si>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</si>
  <si>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</si>
  <si>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</si>
  <si>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</si>
  <si>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</si>
  <si>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</si>
  <si>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</si>
  <si>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</si>
  <si>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</si>
  <si>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</si>
  <si>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</si>
  <si>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</si>
  <si>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</si>
  <si>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</si>
  <si>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</si>
  <si>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</si>
  <si>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</si>
  <si>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</si>
  <si>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</si>
  <si>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</si>
  <si>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</si>
  <si>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</si>
  <si>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</si>
  <si>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</si>
  <si>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</si>
  <si>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</si>
  <si>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</si>
  <si>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</si>
  <si>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</si>
  <si>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</si>
  <si>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</si>
  <si>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</si>
  <si>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</si>
  <si>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</si>
  <si>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</si>
  <si>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</si>
  <si>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</si>
  <si>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</si>
  <si>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</si>
  <si>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</si>
  <si>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</si>
  <si>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</si>
  <si>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</si>
  <si>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</si>
  <si>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</si>
  <si>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</si>
  <si>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</si>
  <si>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</si>
  <si>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</si>
  <si>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</si>
  <si>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</si>
  <si>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</si>
  <si>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</si>
  <si>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</si>
  <si>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</si>
  <si>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</si>
  <si>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</si>
  <si>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</si>
  <si>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</si>
  <si>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</si>
  <si>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</si>
  <si>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</si>
  <si>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</si>
  <si>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</si>
  <si>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</si>
  <si>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</si>
  <si>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</si>
  <si>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</si>
  <si>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</si>
  <si>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</si>
  <si>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</si>
  <si>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</si>
  <si>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</si>
  <si>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</si>
  <si>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</si>
  <si>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</si>
  <si>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</si>
  <si>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</si>
  <si>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</si>
  <si>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</si>
  <si>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</si>
  <si>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</si>
  <si>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</si>
  <si>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</si>
  <si>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</si>
  <si>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</si>
  <si>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</si>
  <si>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</si>
  <si>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</si>
  <si>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</si>
  <si>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</si>
  <si>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</si>
  <si>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</si>
  <si>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</si>
  <si>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</si>
  <si>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</si>
  <si>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</si>
  <si>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</si>
  <si>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</si>
  <si>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</si>
  <si>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</si>
  <si>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</si>
  <si>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</si>
  <si>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</si>
  <si>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</si>
  <si>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</si>
  <si>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</si>
  <si>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</si>
  <si>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</si>
  <si>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</si>
  <si>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</si>
  <si>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</si>
  <si>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</si>
  <si>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</si>
  <si>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</si>
  <si>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</si>
  <si>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</si>
  <si>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</si>
  <si>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</si>
  <si>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</si>
  <si>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</si>
  <si>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</si>
  <si>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</si>
  <si>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</si>
  <si>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</si>
  <si>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</si>
  <si>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</si>
  <si>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</si>
  <si>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</si>
  <si>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</si>
  <si>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</si>
  <si>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</si>
  <si>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</si>
  <si>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</si>
  <si>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</si>
  <si>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</si>
  <si>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</si>
  <si>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</si>
  <si>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</si>
  <si>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</si>
  <si>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</si>
  <si>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</si>
  <si>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</si>
  <si>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</si>
  <si>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</si>
  <si>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</si>
  <si>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</si>
  <si>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</si>
  <si>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</si>
  <si>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</si>
  <si>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</si>
  <si>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</si>
  <si>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</si>
  <si>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</si>
  <si>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</si>
  <si>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</si>
  <si>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</si>
  <si>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</si>
  <si>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</si>
  <si>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</si>
  <si>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</si>
  <si>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</si>
  <si>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</si>
  <si>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</si>
  <si>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</si>
  <si>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</si>
  <si>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</si>
  <si>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</si>
  <si>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</si>
  <si>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</si>
  <si>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</si>
  <si>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</si>
  <si>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</si>
  <si>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</si>
  <si>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</si>
  <si>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</si>
  <si>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</si>
  <si>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</si>
  <si>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</si>
  <si>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</si>
  <si>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</si>
  <si>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</si>
  <si>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</si>
  <si>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</si>
  <si>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</si>
  <si>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</si>
  <si>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</si>
  <si>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</si>
  <si>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</si>
  <si>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</si>
  <si>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</si>
  <si>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</si>
  <si>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</si>
  <si>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</si>
  <si>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</si>
  <si>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</si>
  <si>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</si>
  <si>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</si>
  <si>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</si>
  <si>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</si>
  <si>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</si>
  <si>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</si>
  <si>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</si>
  <si>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</si>
  <si>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</si>
  <si>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</si>
  <si>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</si>
  <si>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</si>
  <si>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</si>
  <si>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</si>
  <si>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</si>
  <si>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</si>
  <si>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</si>
  <si>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</si>
  <si>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</si>
  <si>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</si>
  <si>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</si>
  <si>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</si>
  <si>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</si>
  <si>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</si>
  <si>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</si>
  <si>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</si>
  <si>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</si>
  <si>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</si>
  <si>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</si>
  <si>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</si>
  <si>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</si>
  <si>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</si>
  <si>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</si>
  <si>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</si>
  <si>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</si>
  <si>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</si>
  <si>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</si>
  <si>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</si>
  <si>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</si>
  <si>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</si>
  <si>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</si>
  <si>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</si>
  <si>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</si>
  <si>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</si>
  <si>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</si>
  <si>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</si>
  <si>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</si>
  <si>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</si>
  <si>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</si>
  <si>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</si>
  <si>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</si>
  <si>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</si>
  <si>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</si>
  <si>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</si>
  <si>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</si>
  <si>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</si>
  <si>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</si>
  <si>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</si>
  <si>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</si>
  <si>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</si>
  <si>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</si>
  <si>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</si>
  <si>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</si>
  <si>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</si>
  <si>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</si>
  <si>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</si>
  <si>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</si>
  <si>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</si>
  <si>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</si>
  <si>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</si>
  <si>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</si>
  <si>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</si>
  <si>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</si>
  <si>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</si>
  <si>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</si>
  <si>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</si>
  <si>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</si>
  <si>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</si>
  <si>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</si>
  <si>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</si>
  <si>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</si>
  <si>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</si>
  <si>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</si>
  <si>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</si>
  <si>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</si>
  <si>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</si>
  <si>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</si>
  <si>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</si>
  <si>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</si>
  <si>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</si>
  <si>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</si>
  <si>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</si>
  <si>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</si>
  <si>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</si>
  <si>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</si>
  <si>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</si>
  <si>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</si>
  <si>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</si>
  <si>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</si>
  <si>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</si>
  <si>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</si>
  <si>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</si>
  <si>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</si>
  <si>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</si>
  <si>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</si>
  <si>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</si>
  <si>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</si>
  <si>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</si>
  <si>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</si>
  <si>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</si>
  <si>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</si>
  <si>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</si>
  <si>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</si>
  <si>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</si>
  <si>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</si>
  <si>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</si>
  <si>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</si>
  <si>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</si>
  <si>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</si>
  <si>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</si>
  <si>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</si>
  <si>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</si>
  <si>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</si>
  <si>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35 m / traffic jam</t>
  </si>
  <si>
    <t>JDJZ2418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</si>
  <si>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</si>
  <si>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</si>
  <si>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</si>
  <si>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</si>
  <si>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</si>
  <si>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</si>
  <si>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</si>
  <si>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70  mins </t>
  </si>
  <si>
    <t>PCM-20251103-00001435</t>
  </si>
  <si>
    <t xml:space="preserve">ETA 60 mins </t>
  </si>
  <si>
    <t>PCM-20251103-00001493</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</si>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</sst>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301.80493599537294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45964.753361805553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45964.753361805553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45964.753361805553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45964.753361805553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45964.753361805553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45964.753361805553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45964.753361805553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45964.753361805553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45964.753361805553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45964.753361805553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45964.753361805553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45964.753361805553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45964.753361805553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45964.753361805553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45964.753361805553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45964.753361805553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45964.753361805553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45964.753361805553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45964.753361805553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45964.753361805553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45964.753361805553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45964.753361805553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45964.753361805553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45964.753361805553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45964.753361805553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45964.753361805553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45964.753361805553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45964.753361805553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45964.753361805553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45964.753361805553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45964.753361805553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45964.753361805553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45964.753361805553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45964.753361805553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45964.753361805553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45964.753361805553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45964.753361805553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45964.753361805553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45964.753361805553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45964.753361805553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45964.753361805553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45964.753361805553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45964.753361805553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45964.753361805553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45964.753361805553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45964.753361805553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45964.753361805553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45964.753361805553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45964.753361805553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45964.753361805553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45964.753361805553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45964.753361805553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45964.753361805553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45964.753361805553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45964.753361805553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45964.753361805553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45964.753361805553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45964.753361805553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45964.753361805553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45964.753361805553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45964.753361805553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45964.753361805553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45964.753361805553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45964.753361805553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45964.753361805553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45964.753361805553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45964.753361805553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45964.753361805553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45964.753361805553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45964.753361805553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45964.753361805553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45964.753361805553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45964.753361805553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45964.753361805553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45964.753361805553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45964.753361805553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45964.753361805553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45964.753361805553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45964.753361805553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45964.753361805553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45964.753361805553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45964.753361805553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45964.753361805553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45964.753361805553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45964.753361805553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45964.753361805553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45964.753361805553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45964.753361805553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45964.753361805553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45964.753361805553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45964.753361805553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45964.753361805553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45964.753361805553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45964.753361805553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45964.753361805553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45964.753361805553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45964.753361805553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45964.753361805553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45964.753361805553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45964.753361805553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45964.753361805553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45964.753361805553</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45964.753361805553</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139.75352395833761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6.0112784722223296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45964.753361805553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45964.753361805553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45964.753361805553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45964.753361805553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45964.753361805553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45964.753361805553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45964.753361805553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45964.753361805553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45964.753361805553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45964.753361805553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45964.753361805553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45964.753361805553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45964.753361805553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45964.753361805553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45964.753361805553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45964.753361805553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45964.753361805553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45964.753361805553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45964.753361805553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45964.753361805553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45964.753361805553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45964.753361805553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45964.753361805553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45964.753361805553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45964.753361805553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45964.753361805553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45964.753361805553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45964.753361805553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45964.753361805553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45964.753361805553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45964.753361805553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45964.753361805553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45964.753361805553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45964.753361805553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45964.753361805553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45964.753361805553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45964.753361805553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45964.753361805553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45964.753361805553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45964.753361805553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45964.753361805553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45964.753361805553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45964.753361805553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45964.753361805553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45964.753361805553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45964.753361805553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45964.753361805553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45964.753361805553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45964.753361805553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45964.753361805553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45964.753361805553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45964.753361805553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45964.753361805553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45964.753361805553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45964.753361805553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45964.753361805553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45964.753361805553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45964.753361805553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45964.753361805553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45964.753361805553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45964.753361805553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45964.753361805553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45964.753361805553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45964.753361805553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45964.753361805553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45964.753361805553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45964.753361805553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45964.753361805553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45964.753361805553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45964.753361805553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45964.753361805553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45964.753361805553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45964.753361805553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45964.753361805553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45964.753361805553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45964.753361805553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45964.753361805553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45964.753361805553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45964.753361805553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45964.753361805553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45964.753361805553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45964.753361805553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45964.753361805553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45964.753361805553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45964.753361805553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45964.753361805553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45964.753361805553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45964.753361805553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45964.753361805553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45964.753361805553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45964.753361805553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45964.753361805553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45964.753361805553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45964.753361805553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45964.753361805553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45964.753361805553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45964.753361805553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45964.753361805553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45964.753361805553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45964.753361805553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45964.753361805553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45964.753361805553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45964.753361805553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45964.753361805553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45964.753361805553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45964.753361805553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45964.753361805553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45964.753361805553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45964.753361805553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45964.753361805553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45964.753361805553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45964.753361805553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45964.753361805553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45964.753361805553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45964.753361805553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45964.753361805553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45964.753361805553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45964.753361805553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45964.753361805553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45964.753361805553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45964.753361805553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0.18611655092536239</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45964.753361921299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45964.753361921299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45964.753361921299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45964.753361921299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45964.753361921299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45964.753361921299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45964.753361921299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45964.753361921299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45964.753361921299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45964.753361921299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45964.753361921299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45964.753361921299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45964.753361921299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45964.753361921299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45964.753361921299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45964.753361921299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45964.753361921299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45964.753361921299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45964.753361921299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45964.753361921299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45964.753361921299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45964.753361921299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45964.753361921299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45964.753361921299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45964.753361921299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45964.753361921299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45964.753361921299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45964.753361921299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45964.753361921299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45964.753361921299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45964.753361921299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45964.753361921299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45964.753361921299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45964.753361921299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45964.753361921299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45964.753361921299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45964.753361921299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45964.753361921299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45964.753361921299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45964.753361921299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45964.753361921299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45964.753361921299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45964.753361921299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45964.753361921299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45964.753361921299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45964.753361921299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45964.753361921299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45964.753361921299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45964.753361921299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45964.753361921299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45964.753361921299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45964.753361921299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45964.753361921299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45964.753361921299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45964.753361921299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45964.753361921299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45964.753361921299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45964.753361921299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45964.753361921299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45964.753361921299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45964.753361921299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45964.753361921299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45964.753361921299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45964.753361921299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45964.753361921299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45964.753361921299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45964.753361921299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45964.753361921299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45964.753361921299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45964.753361921299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45964.753361921299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45964.753361921299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45964.753361921299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45964.753361921299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45964.753361921299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45964.753361921299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45964.753361921299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45964.753361921299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45964.753361921299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45964.753361921299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45964.753361921299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45964.753361921299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45964.753361921299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45964.753361921299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45964.753361921299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45964.753361921299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45964.753361921299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45964.753361921299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45964.753361921299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45964.753361921299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45964.753361921299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45964.753361921299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45964.753361921299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45964.753361921299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45964.753361921299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45964.753361921299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45964.753361921299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45964.753361921299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45964.753361921299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45964.753361921299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45964.753361921299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45964.753361921299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45964.753361921299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45964.753361921299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45964.753361921299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45964.753361921299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45964.753361921299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45964.753361921299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45964.753361921299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45964.753361921299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45964.753361921299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45964.753361921299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45964.753361921299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45964.753361921299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45964.753361921299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45964.753361921299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45964.753361921299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45964.753361921299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45964.753361921299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45964.753361921299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45964.753361921299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45964.753361921299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45964.753361921299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45964.753361921299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45964.753361921299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45964.753361921299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45964.753361921299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45964.753361921299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45964.753361921299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45964.753361921299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45964.753361921299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45964.753361921299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45964.753361921299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45964.753361921299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45964.753361921299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45964.753361921299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45964.753361921299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45964.753361921299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45964.753361921299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45964.753361921299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45964.753361921299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45964.753361921299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45964.753361921299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45964.753361921299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45964.753361921299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45964.753361921299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45964.753361921299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45964.753361921299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45964.753361921299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45964.753361921299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45964.753361921299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45964.753361921299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45964.753361921299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45964.753361921299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45964.753361921299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45964.753361921299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45964.753361921299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45964.753361921299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45964.753361921299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45964.753361921299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45964.753361921299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45964.753361921299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45964.753361921299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45964.753361921299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45964.753361921299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45964.753361921299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45964.753361921299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45964.753361921299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45964.753361921299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45964.753361921299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45964.753361921299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45964.753361921299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45964.753361921299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45964.753361921299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45964.753361921299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45964.753361921299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45964.753361921299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45964.753361921299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45964.753361921299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45964.753361921299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45964.753361921299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45964.753361921299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45964.753361921299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45964.753361921299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45964.753361921299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45964.753361921299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45964.753361921299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45964.753361921299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45964.753361921299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45964.753361921299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45964.753361921299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45964.753361921299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45964.753361921299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45964.753361921299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45964.753361921299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45964.753361921299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45964.753361921299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45964.753361921299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45964.753361921299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45964.753361921299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45964.753361921299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45964.753361921299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45964.753361921299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45964.753361921299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45964.753361921299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45964.753361921299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45964.753361921299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45964.753361921299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45964.753361921299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45964.753361921299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45964.753361921299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45964.753361921299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45964.753361921299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45964.753361921299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45964.753361921299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45964.753361921299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45964.753361921299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45964.753361921299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45964.753361921299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45964.753361921299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45964.753361921299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45964.753361921299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45964.753361921299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45964.753361921299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45964.753361921299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45964.753361921299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45964.753361921299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45964.753361921299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45964.753361921299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45964.753361921299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45964.753361921299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45964.753361921299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45964.753361921299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45964.753361921299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45964.753361921299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45964.753361921299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45964.753361921299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45964.753361921299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45964.753361921299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45964.753361921299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45964.753361921299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45964.753361921299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45964.753361921299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45964.753361921299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45964.753361921299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45964.753361921299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45964.753361921299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45964.753361921299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45964.753361921299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45964.753361921299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45964.753361921299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45964.753361921299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45964.753361921299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45964.753361921299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45964.753361921299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45964.753361921299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45964.753361921299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45964.753361921299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45964.753361921299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45964.753361921299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45964.753361921299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45964.753361921299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45964.753361921299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45964.753361921299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45964.753361921299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45964.753361921299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45964.753361921299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45964.753361921299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45964.753361921299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45964.753361921299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45964.753361921299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45964.753361921299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45964.753361921299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45964.753361921299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45964.753361921299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45964.753361921299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45964.753361921299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45964.753361921299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45964.753361921299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45964.753361921299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45964.753361921299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45964.753361921299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45964.753361921299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45964.753361921299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45964.753361921299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45964.753361921299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45964.753361921299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45964.753361921299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45964.753361921299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45964.753361921299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45964.753361921299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45964.753361921299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45964.753361921299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45964.753361921299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45964.753361921299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45964.753361921299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45964.753361921299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45964.753361921299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45964.753361921299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45964.753361921299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45964.753361921299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45964.753361921299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45964.753361921299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45964.753361921299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45964.753361921299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45964.753361921299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45964.753361921299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45964.753361921299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45964.753361921299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45964.753361921299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45964.753361921299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45964.753361921299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45964.753361921299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45964.753361921299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45964.753361921299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45964.753361921299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45964.753361921299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45964.753361921299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45964.753361921299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45964.753361921299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45964.753361921299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45964.753361921299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45964.753361921299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45964.753361921299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45964.753361921299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45964.753361921299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45964.753361921299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45964.753361921299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45964.753361921299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45964.753361921299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45964.753361921299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45964.753361921299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45964.753361921299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45964.753361921299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45964.753361921299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45964.753361921299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45964.753361921299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45964.753361921299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45964.753361921299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45964.753361921299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45964.753361921299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45964.753361921299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45964.753361921299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45964.753361921299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45964.753361921299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45964.753361921299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45964.753361921299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45964.753361921299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45964.753361921299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45964.753361921299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45964.753361921299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45964.753361921299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45964.753361921299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45964.753361921299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45964.753361921299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45964.753361921299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45964.753361921299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45964.753361921299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45964.753361921299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45964.753361921299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45964.753361921299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45964.753361921299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45964.753361921299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45964.753361921299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45964.753361921299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45964.753361921299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45964.753361921299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45964.753361921299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45964.753361921299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45964.753361921299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45964.753361921299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45964.753361921299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45964.753361921299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45964.753361921299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45964.753361921299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45964.753361921299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45964.753361921299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45964.753361921299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45964.753361921299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45964.753361921299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45964.753361921299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45964.753361921299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45964.753361921299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45964.753361921299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45964.753361921299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45964.753361921299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45964.753361921299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45964.753361921299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45964.753361921299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45964.753361921299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45964.753361921299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45964.753361921299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45964.753361921299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45964.753361921299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45964.753361921299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45964.753361921299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45964.753361921299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45964.753361921299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45964.753361921299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45964.753361921299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45964.753361921299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45964.753361921299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45964.753361921299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45964.753361921299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45964.753361921299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45964.753361921299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45964.753361921299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45964.753361921299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45964.753361921299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45964.753361921299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45964.753361921299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45964.753361921299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45964.753361921299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45964.753361921299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45964.753361921299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45964.753361921299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45964.753361921299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45964.753361921299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45964.753361921299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45964.753361921299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45964.753361921299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45964.753361921299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45964.753361921299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45964.753361921299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45964.753361921299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45964.753361921299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45964.753361921299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45964.753361921299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45964.753361921299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45964.753361921299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45964.753361921299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45964.753361921299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45964.753361921299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45964.753361921299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45964.753361921299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45964.753361921299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45964.753361921299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45964.753361921299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45964.753361921299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45964.753361921299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45964.753361921299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45964.753361921299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45964.753361921299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45964.753361921299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45964.753361921299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45964.753361921299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45964.753361921299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45964.753361921299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45964.753361921299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45964.753361921299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45964.753361921299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45964.753361921299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45964.753361921299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45964.753361921299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45964.753361921299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45964.753361921299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45964.753361921299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45964.753361921299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45964.753361921299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45964.753361921299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45964.753361921299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45964.753361921299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45964.753361921299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45964.753361921299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45964.753361921299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45964.753361921299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45964.753361921299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45964.753361921299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45964.753361921299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45964.753361921299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45964.753361921299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45964.753361921299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45964.753361921299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45964.753361921299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45964.753361921299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45964.753361921299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45964.753361921299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45964.753361921299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45964.753361921299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45964.753361921299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45964.753361921299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45964.753361921299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45964.753361921299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45964.753361921299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45964.753361921299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45964.753361921299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45964.753361921299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45964.753361921299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45964.753361921299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45964.753361921299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45964.753361921299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45964.753361921299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45964.753361921299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45964.753361921299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45964.753361921299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45964.753361921299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45964.753361921299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45964.753361921299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45964.753361921299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45964.753361921299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45964.753361921299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45964.753361921299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45964.753361921299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45964.753361921299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45964.753361921299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45964.753361921299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45964.753361921299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45964.753361921299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45964.753361921299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45964.753361921299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45964.753361921299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45964.753361921299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45964.753361921299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45964.753361921299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45964.753361921299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45964.753361921299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45964.753361921299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45964.753361921299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45964.753361921299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45964.753361921299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45964.753361921299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45964.753361921299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45964.753361921299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45964.753361921299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45964.753361921299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45964.753361921299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45964.753361921299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45964.753361921299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45964.753361921299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45964.753361921299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45964.753361921299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45964.753361921299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45964.753361921299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45964.753361921299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45964.753361921299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45964.753361921299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45964.753361921299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45964.753361921299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45964.753361921299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45964.753361921299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45964.753361921299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45964.753361921299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45964.753361921299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45964.753361921299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45964.753361921299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45964.753361921299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45964.753361921299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45964.753361921299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45964.753361921299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45964.753361921299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45964.753361921299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45964.753361921299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45964.753361921299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45964.753361921299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45964.753361921299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45964.753361921299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45964.753361921299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45964.753361921299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45964.753361921299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45964.753361921299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45964.753361921299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45964.753361921299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45964.753361921299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45964.753361921299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45964.753361921299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45964.753361921299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45964.753361921299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45964.753361921299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45964.753361921299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45964.753361921299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45964.753361921299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45964.753361921299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45964.753361921299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45964.753361921299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45964.753361921299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45964.753361921299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45964.753361921299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45964.753361921299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45964.753361921299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45964.753361921299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45964.753361921299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45964.753361921299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45964.753361921299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45964.753361921299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45964.753361921299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45964.753361921299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45964.753361921299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45964.753361921299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45964.753361921299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45964.753361921299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45964.753361921299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45964.753361921299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45964.753361921299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45964.753361921299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45964.753361921299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45964.753361921299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45964.753361921299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45964.753361921299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45964.753361921299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45964.753361921299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45964.753361921299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45964.753361921299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45964.753361921299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45964.753361921299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45964.753361921299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45964.753361921299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45964.753361921299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45964.753361921299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45964.753361921299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45964.753361921299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45964.753361921299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45964.753361921299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45964.753361921299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45964.753361921299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45964.753361921299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45964.753361921299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45964.753361921299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45964.753361921299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45964.753361921299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45964.753361921299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45964.753361921299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45964.753361921299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45964.753361921299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45964.753361921299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45964.753361921299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45964.753361921299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45964.753361921299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45964.753361921299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45964.753361921299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45964.753361921299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45964.753361921299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45964.753361921299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45964.753361921299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45964.753361921299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45964.753361921299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45964.753361921299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45964.753361921299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45964.753361921299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45964.753361921299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45964.753361921299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45964.753361921299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45964.753361921299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45964.753361921299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45964.753361921299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45964.753361921299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45964.753361921299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45964.753361921299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45964.753361921299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45964.753361921299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45964.753361921299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45964.753361921299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45964.753361921299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45964.753361921299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45964.753361921299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45964.753361921299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45964.753361921299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45964.753361921299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45964.753361921299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45964.753361921299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45964.753361921299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45964.753361921299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45964.753361921299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45964.753361921299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45964.753361921299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45964.753361921299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45964.753361921299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45964.753361921299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45964.753361921299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45964.753361921299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45964.753361921299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45964.753361921299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45964.753361921299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45964.753361921299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45964.753361921299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45964.753361921299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45964.753361921299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45964.753361921299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45964.753361921299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45964.753361921299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45964.753361921299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45964.753361921299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45964.753361921299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45964.753361921299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45964.753361921299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45964.753361921299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45964.753361921299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45964.753361921299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45964.753361921299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45964.753361921299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45964.753361921299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45964.753361921299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45964.753361921299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45964.753361921299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45964.753361921299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45964.753361921299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45964.753361921299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45964.753361921299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45964.753361921299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45964.753361921299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45964.753361921299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45964.753361921299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45964.753361921299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45964.753361921299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45964.753361921299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45964.753361921299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45964.753361921299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45964.753361921299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45964.753361921299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45964.753361921299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45964.753361921299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45964.753361921299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45964.753361921299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45964.753361921299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45964.753361921299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45964.753361921299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45964.753361921299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45964.753361921299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45964.753361921299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45964.753361921299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45964.753361921299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45964.753361921299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45964.753361921299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45964.753361921299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45964.753361921299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45964.753361921299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45964.753361921299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45964.753361921299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45964.753361921299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45964.753361921299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45964.753361921299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45964.753361921299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45964.753361921299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45964.753361921299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45964.753361921299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45964.753361921299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45964.753361921299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45964.753361921299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45964.753361921299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45964.753361921299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45964.753361921299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45964.753361921299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45964.753361921299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45964.753361921299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45964.753361921299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45964.753361921299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45964.753361921299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45964.753361921299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45964.753361921299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45964.753361921299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45964.753361921299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45964.753361921299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45964.753361921299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45964.753361921299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45964.753361921299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45964.753361921299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45964.753361921299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45964.753361921299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45964.753361921299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45964.753361921299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45964.753361921299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45964.753361921299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45964.753361921299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45964.753361921299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45964.753361921299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45964.753361921299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45964.753361921299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45964.753361921299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45964.753361921299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45964.753361921299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45964.753361921299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45964.753361921299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45964.753361921299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45964.753361921299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45964.753361921299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45964.753361921299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45964.753361921299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45964.753361921299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45964.753361921299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45964.753361921299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45964.753361921299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45964.753361921299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45964.753361921299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45964.753361921299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45964.753361921299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45964.753361921299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45964.753361921299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45964.753361921299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45964.753361921299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45964.753361921299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45964.753361921299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45964.753361921299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45964.753361921299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45964.753361921299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45964.753361921299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45964.753361921299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45964.753361921299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45964.753361921299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45964.753361921299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45964.753361921299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45964.753361921299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45964.753361921299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45964.753361921299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45964.753361921299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45964.753361921299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45964.753361921299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45964.753361921299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45964.753361921299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45964.753361921299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45964.753361921299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45964.753361921299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45964.753361921299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45964.753361921299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45964.753361921299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45964.753361921299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45964.753361921299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45964.753361921299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45964.753361921299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45964.753361921299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45964.753361921299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45964.753361921299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45964.753361921299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45964.753361921299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45964.753361921299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45964.753361921299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45964.753361921299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45964.753361921299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45964.753361921299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45964.753361921299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45964.753361921299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45964.753361921299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45964.753361921299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45964.753361921299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45964.753361921299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45964.753361921299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45964.753361921299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45964.753361921299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45964.753361921299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45964.753361921299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45964.753361921299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45964.753361921299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45964.753361921299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45964.753361921299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45964.753361921299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45964.753361921299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45964.753361921299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45964.753361921299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45964.753361921299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45964.753361921299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45964.753361921299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45964.753361921299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45964.753361921299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45964.753361921299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45964.753361921299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45964.753361921299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45964.753361921299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45964.753361921299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45964.753361921299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45964.753361921299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45964.753361921299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45964.753361921299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45964.753361921299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45964.753361921299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45964.753361921299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45964.753361921299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45964.753361921299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45964.753361921299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45964.753361921299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45964.753361921299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45964.753361921299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45964.753361921299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45964.753361921299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45964.753361921299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45964.753361921299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45964.753361921299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45964.753361921299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45964.753361921299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45964.753361921299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45964.753361921299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45964.753361921299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45964.753361921299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45964.753361921299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45964.753361921299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45964.753361921299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45964.753361921299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45964.753361921299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45964.753361921299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45964.753361921299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45964.753361921299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45964.753361921299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45964.753361921299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45964.753361921299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45964.753361921299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45964.753361921299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45964.753361921299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45964.753361921299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45964.753361921299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45964.753361921299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45964.753361921299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45964.753361921299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45964.753361921299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45964.753361921299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45964.753361921299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45964.753361921299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45964.753361921299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45964.753361921299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45964.753361921299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45964.753361921299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45964.753361921299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45964.753361921299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45964.753361921299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45964.753361921299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45964.753361921299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45964.753361921299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45964.753361921299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45964.753361921299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45964.753361921299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45964.753361921299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45964.753361921299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45964.753361921299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45964.753361921299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45964.753361921299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45964.753361921299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45964.753361921299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45964.753361921299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45964.753361921299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45964.753361921299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45964.753361921299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45964.753361921299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45964.753361921299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45964.753361921299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45964.753361921299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45964.753361921299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45964.753361921299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45964.753361921299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45964.753361921299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45964.753361921299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45964.753361921299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45964.753361921299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45964.753361921299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45964.753361921299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45964.753361921299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45964.753361921299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45964.753361921299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45964.753361921299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45964.753361921299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45964.753361921299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45964.753361921299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45964.753361921299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45964.753361921299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45964.753361921299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45964.753361921299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45964.753361921299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45964.753361921299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45964.753361921299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45964.753361921299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45964.753361921299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45964.753361921299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45964.753361921299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45964.753361921299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45964.753361921299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45964.753361921299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45964.753361921299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45964.753361921299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45964.753361921299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45964.753361921299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45964.753361921299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45964.753361921299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45964.753361921299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45964.753361921299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45964.753361921299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45964.753361921299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45964.753361921299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45964.753361921299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45964.753361921299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45964.753361921299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45964.753361921299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45964.753361921299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45964.753361921299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45964.753361921299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45964.753361921299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45964.753361921299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45964.753361921299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45964.753361921299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45964.753361921299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45964.753361921299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45964.753361921299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45964.753361921299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45964.753361921299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45964.753361921299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45964.753361921299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45964.753361921299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45964.753361921299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45964.753361921299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45964.753361921299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45964.753361921299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45964.753361921299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45964.753361921299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45964.753361921299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45964.753361921299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45964.753361921299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45964.753361921299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45964.753361921299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45964.753361921299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45964.753361921299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45964.753361921299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45964.753361921299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45964.753361921299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45964.753361921299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45964.753361921299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45964.753361921299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45964.753361921299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45964.753361921299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45964.753361921299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45964.753361921299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45964.753361921299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45964.753361921299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45964.753361921299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45964.753361921299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45964.753361921299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45964.753361921299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45964.753361921299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45964.753361921299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45964.753361921299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45964.753361921299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45964.753361921299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45964.753361921299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45964.753361921299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45964.753361921299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45964.753361921299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45964.753361921299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45964.753361921299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45964.753361921299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45964.753361921299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45964.753361921299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45964.753361921299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45964.753361921299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45964.753361921299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45964.753361921299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45964.753361921299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45964.753361921299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45964.753361921299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45964.753361921299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45964.753361921299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45964.753361921299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45964.753361921299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45964.753361921299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45964.753361921299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45964.753361921299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45964.753361921299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45964.753361921299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45964.753361921299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45964.753361921299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45964.753361921299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45964.753361921299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45964.753361921299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45964.753361921299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45964.753361921299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45964.753361921299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45964.753361921299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45964.753361921299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45964.753361921299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45964.753361921299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45964.753361921299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45964.753361921299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45964.753361921299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45964.753361921299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45964.753361921299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45964.753361921299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45964.753361921299</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261.27264421295695</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29054</v>
      </c>
      <c r="E3" s="97" t="s">
        <v>39100</v>
      </c>
      <c r="F3" s="122">
        <v>45964.70208333333</v>
      </c>
      <c r="G3" s="123">
        <f ca="1">IFERROR(NOW()-F3,"")</f>
        <v>5.1278587969136424E-2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45964.753361921299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45964.753361921299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45964.753361921299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45964.753361921299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45964.753361921299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45964.753361921299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45964.753361921299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45964.753361921299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45964.753361921299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45964.753361921299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45964.753361921299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45964.753361921299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45964.753361921299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t="s">
        <v>39113</v>
      </c>
      <c r="E17" s="121"/>
      <c r="F17" s="122"/>
      <c r="G17" s="123">
        <f ca="1">IFERROR(NOW()-F17,"")</f>
        <v>45964.753361921299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45964.753361921299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45964.753361921299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45964.753361921299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45964.753361921299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45964.753361921299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45964.753361921299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45964.753361921299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45964.753361921299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45964.753361921299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45964.753361921299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45964.753361921299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45964.753361921299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45964.753361921299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45964.753361921299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45964.753361921299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45964.753361921299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45964.753361921299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45964.753361921299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45964.753361921299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45964.753361921299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45964.753361921299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45964.753361921299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45964.753361921299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45964.753361921299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45964.753361921299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45964.753361921299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45964.753361921299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45964.753361921299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45964.753361921299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45964.753361921299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45964.753361921299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45964.753361921299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45964.753361921299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45964.753361921299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45964.753361921299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45964.753361921299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45964.753361921299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45964.753361921299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45964.753361921299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45964.753361921299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45964.753361921299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45964.753361921299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45964.753361921299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45964.753361921299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45964.753361921299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45964.753361921299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45964.753361921299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45964.753361921299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45964.753361921299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45964.753361921299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45964.753361921299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45964.753361921299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45964.753361921299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45964.753361921299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45964.753361921299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45964.753361921299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45964.753361921299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45964.753361921299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45964.753361921299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45964.753361921299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45964.753361921299</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45964.753361921299</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72.921301620364829</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38.564484490736504</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16.092250694440736</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45964.753361805553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45964.753361805553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45964.753361805553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45964.753361805553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45964.753361805553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45964.753361805553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45964.753361805553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45964.753361805553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45964.753361805553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45964.753361805553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45964.753361805553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45964.753361805553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45964.753361805553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45964.753361805553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45964.753361805553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45964.753361805553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45964.753361805553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45964.753361805553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45964.753361805553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45964.753361805553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45964.753361805553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45964.753361805553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45964.753361805553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45964.753361805553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45964.753361805553</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45964.753361805553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45964.753361805553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45964.753361805553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45964.753361805553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45964.753361805553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45964.753361805553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45964.753361805553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45964.753361805553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45964.753361805553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45964.753361805553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45964.753361805553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45964.753361805553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45964.753361805553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45964.753361805553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45964.753361805553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45964.753361805553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45964.753361805553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45964.753361805553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45964.753361805553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45964.753361805553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45964.753361805553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45964.753361805553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45964.753361805553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45964.753361805553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45964.753361805553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45964.753361805553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45964.753361805553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45964.753361805553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45964.753361805553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45964.753361805553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45964.753361805553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45964.753361805553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45964.753361805553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45964.753361805553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45964.753361805553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45964.753361805553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45964.753361805553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45964.753361805553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45964.753361805553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45964.753361805553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45964.753361805553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45964.753361805553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45964.753361805553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45964.753361805553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45964.753361805553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45964.753361805553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45964.753361805553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45964.753361805553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45964.753361805553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45964.753361805553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45964.753361805553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45964.753361805553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45964.753361805553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45964.753361805553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45964.753361805553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45964.753361805553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45964.753361805553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45964.753361805553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45964.753361805553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45964.753361805553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45964.753361805553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45964.753361805553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45964.753361805553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45964.753361805553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45964.753361805553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45964.753361805553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45964.753361805553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45964.753361805553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45964.753361805553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45964.753361805553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45964.753361805553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45964.753361805553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45964.753361805553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45964.753361805553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45964.753361805553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45964.753361805553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45964.753361805553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45964.753361805553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45964.753361805553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45964.753361805553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45964.753361805553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45964.753361805553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45964.753361805553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45964.753361805553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45964.753361805553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45964.753361805553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45964.753361805553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45964.753361805553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45964.753361805553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45964.753361805553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45964.753361805553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45964.753361805553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45964.753361805553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45964.753361805553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45964.753361805553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45964.753361805553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45964.753361805553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45964.753361805553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45964.753361805553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45964.753361805553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45964.753361805553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45964.753361805553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45964.753361805553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45964.753361805553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45964.753361805553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45964.753361805553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45964.753361805553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45964.753361805553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45964.753361805553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45964.753361805553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45964.753361805553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45964.753361805553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45964.753361805553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45964.753361805553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45964.753361805553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45964.753361805553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45964.753361805553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45964.753361805553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45964.753361805553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45964.753361805553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45964.753361805553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45964.753361805553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45964.753361805553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45964.753361805553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45964.753361805553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45964.753361805553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45964.753361805553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45964.753361805553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45964.753361805553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45964.753361805553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45964.753361805553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45964.753361805553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45964.753361805553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45964.753361805553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45964.753361805553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45964.753361805553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45964.753361805553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45964.753361805553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45964.753361805553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45964.753361805553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45964.753361805553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45964.753361805553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45964.753361805553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45964.753361805553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45964.753361805553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45964.753361805553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45964.753361805553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45964.753361805553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45964.753361805553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45964.753361805553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45964.753361805553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45964.753361805553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45964.753361805553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45964.753361805553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45964.753361805553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45964.753361805553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45964.753361805553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45964.753361805553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45964.753361805553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45964.753361805553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45964.753361805553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45964.753361805553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45964.753361805553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45964.753361805553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45964.753361805553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45964.753361805553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45964.753361805553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45964.753361805553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45964.753361805553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45964.753361805553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45964.753361805553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45964.753361805553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45964.753361805553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45964.753361805553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45964.753361805553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45964.753361805553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45964.753361805553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45964.753361805553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45964.753361805553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45964.753361805553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45964.753361805553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45964.753361805553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45964.753361805553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45964.753361805553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45964.753361805553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45964.753361805553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45964.753361805553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45964.753361805553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45964.753361805553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45964.753361805553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45964.753361805553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45964.753361805553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45964.753361805553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45964.753361805553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45964.753361805553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45964.753361805553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45964.753361805553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45964.753361805553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45964.753361805553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45964.753361805553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45964.753361805553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45964.753361805553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45964.753361805553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45964.753361805553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45964.753361805553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45964.753361805553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45964.753361805553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45964.753361805553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45964.753361805553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45964.753361805553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45964.753361805553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45964.753361805553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45964.753361805553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45964.753361805553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45964.753361805553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45964.753361805553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45964.753361805553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45964.753361805553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45964.753361805553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45964.753361805553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45964.753361805553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45964.753361805553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45964.753361805553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45964.753361805553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45964.753361805553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45964.753361805553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45964.753361805553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45964.753361805553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45964.753361805553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45964.753361805553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45964.753361805553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45964.753361805553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45964.753361805553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45964.753361805553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45964.753361805553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45964.753361805553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45964.753361805553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45964.753361805553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45964.753361805553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45964.753361805553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45964.753361805553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45964.753361805553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45964.753361805553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45964.753361805553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45964.753361805553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45964.753361805553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45964.753361805553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45964.753361805553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45964.753361805553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45964.753361805553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45964.753361805553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45964.753361805553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45964.753361805553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45964.753361805553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45964.753361805553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45964.753361805553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45964.753361805553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45964.753361805553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45964.753361805553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45964.753361805553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45964.753361805553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45964.753361805553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45964.753361805553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45964.753361805553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45964.753361805553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45964.753361805553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45964.753361805553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45964.753361805553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45964.753361805553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45964.753361805553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45964.753361805553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45964.753361805553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45964.753361805553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45964.753361805553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45964.753361805553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45964.753361805553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45964.753361805553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45964.753361805553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45964.753361805553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45964.753361805553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45964.753361805553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45964.753361805553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45964.753361805553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45964.753361805553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45964.753361805553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45964.753361805553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45964.753361805553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45964.753361805553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45964.753361805553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45964.753361805553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45964.753361805553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45964.753361805553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45964.753361805553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45964.753361805553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45964.753361805553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45964.753361805553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45964.753361805553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45964.753361805553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45964.753361805553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45964.753361805553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45964.753361805553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45964.753361805553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45964.753361805553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45964.753361805553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45964.753361805553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45964.753361805553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45964.753361805553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45964.753361805553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45964.753361805553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45964.753361805553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45964.753361805553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45964.753361805553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45964.753361805553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45964.753361805553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45964.753361805553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45964.753361805553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45964.753361805553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45964.753361805553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45964.753361805553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45964.753361805553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45964.753361805553</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3" ht="15"/>
    <row r="1254" ht="15"/>
    <row r="1258"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1</v>
      </c>
      <c r="D2" s="169" t="s">
        <v>37390</v>
      </c>
      <c r="E2" s="102" t="s">
        <v>39100</v>
      </c>
      <c r="F2" s="171"/>
      <c r="G2" s="115">
        <f t="shared" ref="G2:G11" ca="1" si="0">IFERROR(NOW()-F2,"-")</f>
        <v>45964.753361805553</v>
      </c>
      <c r="H2" s="171">
        <v>45964.65357638889</v>
      </c>
      <c r="I2" s="169" t="str">
        <f>IFERROR(VLOOKUP(D2,DB!A:F,6,0),"")</f>
        <v>Generator-SG</v>
      </c>
      <c r="J2" s="169" t="str">
        <f>IFERROR(VLOOKUP(D2,DB!A:G,7,0),"")</f>
        <v>Vandalized</v>
      </c>
      <c r="K2" s="172" t="s">
        <v>39121</v>
      </c>
      <c r="L2" s="173" t="str">
        <f>IFERROR(VLOOKUP(D2,DB!A:I,9,0),"")</f>
        <v>Latis</v>
      </c>
    </row>
    <row r="3" spans="1:16383" ht="31.5" customHeight="1">
      <c r="A3" s="175" t="s">
        <v>39122</v>
      </c>
      <c r="B3" s="169" t="str">
        <f>IFERROR(VLOOKUP(D3,DB!A:K,11,0),"")</f>
        <v>R6</v>
      </c>
      <c r="C3" s="170">
        <v>1</v>
      </c>
      <c r="D3" s="169" t="s">
        <v>38539</v>
      </c>
      <c r="E3" s="102" t="s">
        <v>39021</v>
      </c>
      <c r="F3" s="174">
        <v>45964.702245370368</v>
      </c>
      <c r="G3" s="115">
        <f t="shared" ca="1" si="0"/>
        <v>5.1116435184667353E-2</v>
      </c>
      <c r="H3" s="171">
        <v>45964.69672453704</v>
      </c>
      <c r="I3" s="169" t="str">
        <f>IFERROR(VLOOKUP(D3,DB!A:F,6,0),"")</f>
        <v>Generator-SG</v>
      </c>
      <c r="J3" s="169" t="str">
        <f>IFERROR(VLOOKUP(D3,DB!A:G,7,0),"")</f>
        <v>Vandalized</v>
      </c>
      <c r="K3" s="172" t="s">
        <v>39123</v>
      </c>
      <c r="L3" s="173" t="str">
        <f>IFERROR(VLOOKUP(D3,DB!A:I,9,0),"")</f>
        <v>Latis</v>
      </c>
    </row>
    <row r="4" spans="1:16383" ht="31.5" customHeight="1">
      <c r="A4" s="168" t="s">
        <v>39124</v>
      </c>
      <c r="B4" s="169" t="str">
        <f>IFERROR(VLOOKUP(D4,DB!A:K,11,0),"")</f>
        <v>R6</v>
      </c>
      <c r="C4" s="170">
        <v>2</v>
      </c>
      <c r="D4" s="169" t="s">
        <v>34827</v>
      </c>
      <c r="E4" s="102" t="s">
        <v>39021</v>
      </c>
      <c r="F4" s="171">
        <v>45964.717349537037</v>
      </c>
      <c r="G4" s="115">
        <f t="shared" ca="1" si="0"/>
        <v>3.6012268516060431E-2</v>
      </c>
      <c r="H4" s="171">
        <v>45964.706516203703</v>
      </c>
      <c r="I4" s="169" t="str">
        <f>IFERROR(VLOOKUP(D4,DB!A:F,6,0),"")</f>
        <v>SCECO</v>
      </c>
      <c r="J4" s="169" t="str">
        <f>IFERROR(VLOOKUP(D4,DB!A:G,7,0),"")</f>
        <v>Vandalized</v>
      </c>
      <c r="K4" s="172" t="s">
        <v>39125</v>
      </c>
      <c r="L4" s="173" t="str">
        <f>IFERROR(VLOOKUP(D4,DB!A:I,9,0),"")</f>
        <v>Latis</v>
      </c>
    </row>
    <row r="5" spans="1:16383" ht="31.5" customHeight="1">
      <c r="A5" s="168"/>
      <c r="B5" s="169" t="str">
        <f>IFERROR(VLOOKUP(D5,DB!A:K,11,0),"")</f>
        <v/>
      </c>
      <c r="C5" s="170"/>
      <c r="D5" s="169"/>
      <c r="E5" s="102"/>
      <c r="F5" s="171"/>
      <c r="G5" s="115">
        <f t="shared" ca="1" si="0"/>
        <v>45964.753361805553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45964.753361805553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45964.753361805553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45964.753361805553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45964.753361805553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45964.753361805553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45964.753361805553</v>
      </c>
      <c r="H11" s="171"/>
      <c r="I11" s="169" t="str">
        <f>IFERROR(VLOOKUP(D11,DB!A:F,6,0),"")</f>
        <v/>
      </c>
      <c r="J11" s="169" t="str">
        <f>IFERROR(VLOOKUP(D11,DB!A:G,7,0),"")</f>
        <v/>
      </c>
      <c r="K11" s="172"/>
      <c r="L11" s="173" t="str">
        <f>IFERROR(VLOOKUP(D11,DB!A:I,9,0),"")</f>
        <v/>
      </c>
    </row>
    <row r="12" spans="1:16383" ht="31.5" customHeight="1">
      <c r="A12" s="103"/>
      <c r="B12" s="102" t="str">
        <f>IFERROR(VLOOKUP(D12,DB!A:K,11,0),"")</f>
        <v/>
      </c>
      <c r="C12" s="104"/>
      <c r="D12" s="102"/>
      <c r="E12" s="105"/>
      <c r="F12" s="106"/>
      <c r="G12" s="76">
        <f ca="1">IFERROR(NOW()-F12,"-")</f>
        <v>45964.753361805553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45964.753361805553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45964.753361805553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45964.753361805553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45964.753361805553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45964.753361805553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45964.753361805553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45964.753361805553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45964.753361805553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45964.753361805553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45964.753361805553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45964.753361805553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45964.753361805553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45964.753361805553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45964.753361805553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45964.753361805553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45964.753361805553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45964.753361805553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45964.753361805553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45964.753361805553</v>
      </c>
      <c r="H31" s="106"/>
      <c r="I31" s="102" t="str">
        <f>IFERROR(VLOOKUP(D31,DB!A:F,6,0),"")</f>
        <v/>
      </c>
      <c r="J31" s="101" t="str">
        <f>IFERROR(VLOOKUP(D31,DB!A:G,7,0),"")</f>
        <v/>
      </c>
      <c r="K31" s="107"/>
      <c r="L31" s="108"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2025-11-03T15:05:30Z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