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35" documentId="120_S{2AC9BD13-BADA-5192-A53E-5A8FF88502F6}" xr6:coauthVersionLast="47" xr6:coauthVersionMax="47" xr10:uidLastSave="{6440C100-18B6-4B2F-A298-02ADC0DD3D6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<sst xmlns="http://schemas.openxmlformats.org/spreadsheetml/2006/main" count="181588" uniqueCount="39209">
  <si>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</si>
  <si>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</si>
  <si>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</si>
  <si>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</si>
  <si>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</si>
  <si>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</si>
  <si>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</si>
  <si>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</si>
  <si>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</si>
  <si>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</si>
  <si>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</si>
  <si>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</si>
  <si>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</si>
  <si>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</si>
  <si>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</si>
  <si>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</si>
  <si>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</si>
  <si>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</si>
  <si>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</si>
  <si>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</si>
  <si>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</si>
  <si>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</si>
  <si>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</si>
  <si>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</si>
  <si>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</si>
  <si>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</si>
  <si>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</si>
  <si>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</si>
  <si>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</si>
  <si>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</si>
  <si>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</si>
  <si>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</si>
  <si>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</si>
  <si>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</si>
  <si>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</si>
  <si>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</si>
  <si>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</si>
  <si>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</si>
  <si>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</si>
  <si>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</si>
  <si>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</si>
  <si>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</si>
  <si>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</si>
  <si>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</si>
  <si>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</si>
  <si>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</si>
  <si>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</si>
  <si>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</si>
  <si>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</si>
  <si>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</si>
  <si>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</si>
  <si>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</si>
  <si>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</si>
  <si>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</si>
  <si>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</si>
  <si>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</si>
  <si>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</si>
  <si>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</si>
  <si>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</si>
  <si>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</si>
  <si>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</si>
  <si>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</si>
  <si>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</si>
  <si>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</si>
  <si>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</si>
  <si>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</si>
  <si>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</si>
  <si>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</si>
  <si>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</si>
  <si>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</si>
  <si>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</si>
  <si>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</si>
  <si>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</si>
  <si>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</si>
  <si>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</si>
  <si>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</si>
  <si>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</si>
  <si>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</si>
  <si>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</si>
  <si>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</si>
  <si>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</si>
  <si>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</si>
  <si>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</si>
  <si>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</si>
  <si>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</si>
  <si>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</si>
  <si>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</si>
  <si>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</si>
  <si>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</si>
  <si>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</si>
  <si>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</si>
  <si>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</si>
  <si>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</si>
  <si>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</si>
  <si>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</si>
  <si>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</si>
  <si>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</si>
  <si>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</si>
  <si>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</si>
  <si>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</si>
  <si>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</si>
  <si>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</si>
  <si>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</si>
  <si>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</si>
  <si>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</si>
  <si>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</si>
  <si>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</si>
  <si>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</si>
  <si>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</si>
  <si>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</si>
  <si>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</si>
  <si>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</si>
  <si>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</si>
  <si>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</si>
  <si>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</si>
  <si>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</si>
  <si>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</si>
  <si>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</si>
  <si>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</si>
  <si>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</si>
  <si>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</si>
  <si>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</si>
  <si>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</si>
  <si>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</si>
  <si>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</si>
  <si>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</si>
  <si>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</si>
  <si>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</si>
  <si>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</si>
  <si>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</si>
  <si>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</si>
  <si>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</si>
  <si>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</si>
  <si>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</si>
  <si>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</si>
  <si>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</si>
  <si>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</si>
  <si>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</si>
  <si>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</si>
  <si>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</si>
  <si>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</si>
  <si>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</si>
  <si>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</si>
  <si>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</si>
  <si>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</si>
  <si>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</si>
  <si>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</si>
  <si>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</si>
  <si>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</si>
  <si>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</si>
  <si>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</si>
  <si>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</si>
  <si>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</si>
  <si>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</si>
  <si>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</si>
  <si>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</si>
  <si>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</si>
  <si>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</si>
  <si>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</si>
  <si>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</si>
  <si>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</si>
  <si>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</si>
  <si>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</si>
  <si>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</si>
  <si>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</si>
  <si>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</si>
  <si>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</si>
  <si>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</si>
  <si>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</si>
  <si>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</si>
  <si>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</si>
  <si>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</si>
  <si>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</si>
  <si>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</si>
  <si>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</si>
  <si>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</si>
  <si>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</si>
  <si>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</si>
  <si>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</si>
  <si>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</si>
  <si>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</si>
  <si>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</si>
  <si>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</si>
  <si>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</si>
  <si>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</si>
  <si>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</si>
  <si>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</si>
  <si>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</si>
  <si>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</si>
  <si>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</si>
  <si>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</si>
  <si>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</si>
  <si>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</si>
  <si>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</si>
  <si>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</si>
  <si>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</si>
  <si>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</si>
  <si>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</si>
  <si>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</si>
  <si>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</si>
  <si>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</si>
  <si>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</si>
  <si>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</si>
  <si>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</si>
  <si>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</si>
  <si>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</si>
  <si>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</si>
  <si>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</si>
  <si>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</si>
  <si>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</si>
  <si>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</si>
  <si>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</si>
  <si>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</si>
  <si>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</si>
  <si>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</si>
  <si>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</si>
  <si>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</si>
  <si>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</si>
  <si>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</si>
  <si>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</si>
  <si>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</si>
  <si>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</si>
  <si>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</si>
  <si>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</si>
  <si>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</si>
  <si>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</si>
  <si>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</si>
  <si>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</si>
  <si>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</si>
  <si>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</si>
  <si>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</si>
  <si>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</si>
  <si>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</si>
  <si>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</si>
  <si>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</si>
  <si>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</si>
  <si>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</si>
  <si>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</si>
  <si>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</si>
  <si>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</si>
  <si>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</si>
  <si>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</si>
  <si>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</si>
  <si>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</si>
  <si>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</si>
  <si>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</si>
  <si>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</si>
  <si>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</si>
  <si>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</si>
  <si>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</si>
  <si>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</si>
  <si>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</si>
  <si>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</si>
  <si>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</si>
  <si>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</si>
  <si>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</si>
  <si>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</si>
  <si>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</si>
  <si>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</si>
  <si>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</si>
  <si>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</si>
  <si>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</si>
  <si>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</si>
  <si>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</si>
  <si>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</si>
  <si>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</si>
  <si>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</si>
  <si>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</si>
  <si>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</si>
  <si>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</si>
  <si>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</si>
  <si>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</si>
  <si>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</si>
  <si>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</si>
  <si>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</si>
  <si>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</si>
  <si>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</si>
  <si>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</si>
  <si>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</si>
  <si>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</si>
  <si>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</si>
  <si>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</si>
  <si>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</si>
  <si>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</si>
  <si>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</si>
  <si>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</si>
  <si>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</si>
  <si>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</si>
  <si>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</si>
  <si>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</si>
  <si>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</si>
  <si>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</si>
  <si>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</si>
  <si>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</si>
  <si>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</si>
  <si>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</si>
  <si>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</si>
  <si>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</si>
  <si>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</si>
  <si>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</si>
  <si>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</si>
  <si>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</si>
  <si>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</si>
  <si>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</si>
  <si>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</si>
  <si>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</si>
  <si>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</si>
  <si>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</si>
  <si>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</si>
  <si>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</si>
  <si>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</si>
  <si>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</si>
  <si>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</si>
  <si>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</si>
  <si>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</si>
  <si>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</si>
  <si>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</si>
  <si>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</si>
  <si>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</si>
  <si>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</si>
  <si>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</si>
  <si>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</si>
  <si>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</si>
  <si>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</si>
  <si>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</si>
  <si>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</si>
  <si>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</si>
  <si>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</si>
  <si>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</si>
  <si>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</si>
  <si>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</si>
  <si>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</si>
  <si>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</si>
  <si>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</si>
  <si>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</si>
  <si>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</si>
  <si>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</si>
  <si>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</si>
  <si>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</si>
  <si>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</si>
  <si>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</si>
  <si>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</si>
  <si>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</si>
  <si>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</si>
  <si>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</si>
  <si>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</si>
  <si>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</si>
  <si>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</si>
  <si>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</si>
  <si>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</si>
  <si>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</si>
  <si>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</si>
  <si>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</si>
  <si>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</si>
  <si>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</si>
  <si>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</si>
  <si>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</si>
  <si>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</si>
  <si>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</si>
  <si>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</si>
  <si>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</si>
  <si>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</si>
  <si>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</si>
  <si>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</si>
  <si>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</si>
  <si>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</si>
  <si>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</si>
  <si>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</si>
  <si>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</si>
  <si>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</si>
  <si>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</si>
  <si>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</si>
  <si>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</si>
  <si>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</si>
  <si>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</si>
  <si>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</si>
  <si>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</si>
  <si>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</si>
  <si>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</si>
  <si>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</si>
  <si>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</si>
  <si>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</si>
  <si>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</si>
  <si>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</si>
  <si>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</si>
  <si>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</si>
  <si>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</si>
  <si>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</si>
  <si>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</si>
  <si>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</si>
  <si>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</si>
  <si>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</si>
  <si>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</si>
  <si>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</si>
  <si>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</si>
  <si>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</si>
  <si>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</si>
  <si>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</si>
  <si>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</si>
  <si>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</si>
  <si>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</si>
  <si>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</si>
  <si>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</si>
  <si>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</si>
  <si>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</si>
  <si>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</si>
  <si>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</si>
  <si>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</si>
  <si>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</si>
  <si>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</si>
  <si>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</si>
  <si>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</si>
  <si>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</si>
  <si>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</si>
  <si>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</si>
  <si>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</si>
  <si>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</si>
  <si>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</si>
  <si>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</si>
  <si>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</si>
  <si>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</si>
  <si>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</si>
  <si>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</si>
  <si>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</si>
  <si>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</si>
  <si>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</si>
  <si>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</si>
  <si>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</si>
  <si>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</si>
  <si>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</si>
  <si>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</si>
  <si>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</si>
  <si>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</si>
  <si>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</si>
  <si>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</si>
  <si>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</si>
  <si>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</si>
  <si>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</si>
  <si>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</si>
  <si>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</si>
  <si>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</si>
  <si>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</si>
  <si>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</si>
  <si>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</si>
  <si>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</si>
  <si>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</si>
  <si>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</si>
  <si>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</si>
  <si>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</si>
  <si>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</si>
  <si>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</si>
  <si>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</si>
  <si>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</si>
  <si>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</si>
  <si>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</si>
  <si>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</si>
  <si>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</si>
  <si>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</si>
  <si>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</si>
  <si>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</si>
  <si>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</si>
  <si>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</si>
  <si>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</si>
  <si>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</si>
  <si>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</si>
  <si>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</si>
  <si>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</si>
  <si>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</si>
  <si>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</si>
  <si>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</si>
  <si>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</si>
  <si>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</si>
  <si>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</si>
  <si>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</si>
  <si>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</si>
  <si>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</si>
  <si>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</si>
  <si>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</si>
  <si>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</si>
  <si>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</si>
  <si>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</si>
  <si>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</si>
  <si>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</si>
  <si>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</si>
  <si>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</si>
  <si>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</si>
  <si>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</si>
  <si>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</si>
  <si>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</si>
  <si>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</si>
  <si>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</si>
  <si>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</si>
  <si>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</si>
  <si>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</si>
  <si>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</si>
  <si>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</si>
  <si>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</si>
  <si>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</si>
  <si>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</si>
  <si>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</si>
  <si>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</si>
  <si>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</si>
  <si>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</si>
  <si>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</si>
  <si>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</si>
  <si>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</si>
  <si>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</si>
  <si>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</si>
  <si>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</si>
  <si>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</si>
  <si>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</si>
  <si>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</si>
  <si>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</si>
  <si>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</si>
  <si>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</si>
  <si>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</si>
  <si>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</si>
  <si>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</si>
  <si>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</si>
  <si>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</si>
  <si>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</si>
  <si>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</si>
  <si>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</si>
  <si>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</si>
  <si>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</si>
  <si>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</si>
  <si>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</si>
  <si>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</si>
  <si>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</si>
  <si>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</si>
  <si>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</si>
  <si>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</si>
  <si>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</si>
  <si>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</si>
  <si>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</si>
  <si>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</si>
  <si>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</si>
  <si>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</si>
  <si>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</si>
  <si>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</si>
  <si>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</si>
  <si>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</si>
  <si>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</si>
  <si>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</si>
  <si>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</si>
  <si>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</si>
  <si>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</si>
  <si>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</si>
  <si>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</si>
  <si>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</si>
  <si>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</si>
  <si>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</si>
  <si>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</si>
  <si>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</si>
  <si>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</si>
  <si>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</si>
  <si>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</si>
  <si>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</si>
  <si>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</si>
  <si>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</si>
  <si>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</si>
  <si>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</si>
  <si>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</si>
  <si>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</si>
  <si>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</si>
  <si>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</si>
  <si>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</si>
  <si>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</si>
  <si>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</si>
  <si>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</si>
  <si>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</si>
  <si>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</si>
  <si>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</si>
  <si>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</si>
  <si>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</si>
  <si>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</si>
  <si>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</si>
  <si>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</si>
  <si>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</si>
  <si>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</si>
  <si>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</si>
  <si>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</si>
  <si>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</si>
  <si>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</si>
  <si>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</si>
  <si>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</si>
  <si>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</si>
  <si>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</si>
  <si>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</si>
  <si>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</si>
  <si>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</si>
  <si>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</si>
  <si>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</si>
  <si>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</si>
  <si>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</si>
  <si>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</si>
  <si>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</si>
  <si>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</si>
  <si>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</si>
  <si>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</si>
  <si>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</si>
  <si>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</si>
  <si>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</si>
  <si>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</si>
  <si>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</si>
  <si>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</si>
  <si>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</si>
  <si>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</si>
  <si>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</si>
  <si>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</si>
  <si>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</si>
  <si>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</si>
  <si>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</si>
  <si>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</si>
  <si>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</si>
  <si>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</si>
  <si>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</si>
  <si>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</si>
  <si>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</si>
  <si>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</si>
  <si>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</si>
  <si>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</si>
  <si>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</si>
  <si>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</si>
  <si>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</si>
  <si>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</si>
  <si>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</si>
  <si>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</si>
  <si>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</si>
  <si>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</si>
  <si>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</si>
  <si>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</si>
  <si>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</si>
  <si>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</si>
  <si>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</si>
  <si>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</si>
  <si>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</si>
  <si>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</si>
  <si>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</si>
  <si>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</si>
  <si>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</si>
  <si>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</si>
  <si>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</si>
  <si>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</si>
  <si>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</si>
  <si>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</si>
  <si>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</si>
  <si>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</si>
  <si>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</si>
  <si>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</si>
  <si>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</si>
  <si>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</si>
  <si>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</si>
  <si>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</si>
  <si>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</si>
  <si>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</si>
  <si>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</si>
  <si>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</si>
  <si>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</si>
  <si>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</si>
  <si>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</si>
  <si>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</si>
  <si>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</si>
  <si>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</si>
  <si>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</si>
  <si>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</si>
  <si>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</si>
  <si>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</si>
  <si>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</si>
  <si>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</si>
  <si>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</si>
  <si>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</si>
  <si>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</si>
  <si>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</si>
  <si>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</si>
  <si>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</si>
  <si>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</si>
  <si>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</si>
  <si>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</si>
  <si>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</si>
  <si>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</si>
  <si>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</si>
  <si>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</si>
  <si>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</si>
  <si>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</si>
  <si>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</si>
  <si>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</si>
  <si>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</si>
  <si>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</si>
  <si>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</si>
  <si>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</si>
  <si>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</si>
  <si>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</si>
  <si>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</si>
  <si>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</si>
  <si>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</si>
  <si>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</si>
  <si>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</si>
  <si>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</si>
  <si>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</si>
  <si>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</si>
  <si>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</si>
  <si>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</si>
  <si>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</si>
  <si>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</si>
  <si>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</si>
  <si>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</si>
  <si>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</si>
  <si>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</si>
  <si>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</si>
  <si>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</si>
  <si>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</si>
  <si>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</si>
  <si>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</si>
  <si>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</si>
  <si>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</si>
  <si>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</si>
  <si>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</si>
  <si>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</si>
  <si>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</si>
  <si>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</si>
  <si>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</si>
  <si>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</si>
  <si>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</si>
  <si>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</si>
  <si>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</si>
  <si>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</si>
  <si>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</si>
  <si>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</si>
  <si>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</si>
  <si>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</si>
  <si>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</si>
  <si>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</si>
  <si>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</si>
  <si>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</si>
  <si>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</si>
  <si>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</si>
  <si>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</si>
  <si>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</si>
  <si>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</si>
  <si>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</si>
  <si>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</si>
  <si>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</si>
  <si>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</si>
  <si>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</si>
  <si>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</si>
  <si>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</si>
  <si>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</si>
  <si>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</si>
  <si>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</si>
  <si>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</si>
  <si>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</si>
  <si>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</si>
  <si>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</si>
  <si>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</si>
  <si>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</si>
  <si>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</si>
  <si>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</si>
  <si>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</si>
  <si>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</si>
  <si>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</si>
  <si>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</si>
  <si>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</si>
  <si>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</si>
  <si>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</si>
  <si>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</si>
  <si>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</si>
  <si>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</si>
  <si>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</si>
  <si>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</si>
  <si>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</si>
  <si>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</si>
  <si>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</si>
  <si>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</si>
  <si>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</si>
  <si>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</si>
  <si>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</si>
  <si>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</si>
  <si>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</si>
  <si>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</si>
  <si>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</si>
  <si>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</si>
  <si>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</si>
  <si>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</si>
  <si>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</si>
  <si>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</si>
  <si>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</si>
  <si>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</si>
  <si>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</si>
  <si>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</si>
  <si>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</si>
  <si>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</si>
  <si>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</si>
  <si>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</si>
  <si>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</si>
  <si>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</si>
  <si>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</si>
  <si>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</si>
  <si>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</si>
  <si>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</si>
  <si>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</si>
  <si>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</si>
  <si>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</si>
  <si>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</si>
  <si>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</si>
  <si>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</si>
  <si>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</si>
  <si>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</si>
  <si>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</si>
  <si>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</si>
  <si>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</si>
  <si>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</si>
  <si>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</si>
  <si>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</si>
  <si>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</si>
  <si>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</si>
  <si>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</si>
  <si>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</si>
  <si>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</si>
  <si>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</si>
  <si>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</si>
  <si>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</si>
  <si>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</si>
  <si>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</si>
  <si>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</si>
  <si>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</si>
  <si>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</si>
  <si>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</si>
  <si>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</si>
  <si>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</si>
  <si>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</si>
  <si>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</si>
  <si>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</si>
  <si>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</si>
  <si>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</si>
  <si>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</si>
  <si>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</si>
  <si>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</si>
  <si>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</si>
  <si>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</si>
  <si>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</si>
  <si>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</si>
  <si>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</si>
  <si>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</si>
  <si>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</si>
  <si>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</si>
  <si>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</si>
  <si>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</si>
  <si>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</si>
  <si>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</si>
  <si>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</si>
  <si>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</si>
  <si>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</si>
  <si>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</si>
  <si>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</si>
  <si>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</si>
  <si>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</si>
  <si>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</si>
  <si>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</si>
  <si>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</si>
  <si>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</si>
  <si>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</si>
  <si>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</si>
  <si>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</si>
  <si>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</si>
  <si>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</si>
  <si>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</si>
  <si>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</si>
  <si>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</si>
  <si>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</si>
  <si>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</si>
  <si>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</si>
  <si>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</si>
  <si>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</si>
  <si>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</si>
  <si>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</si>
  <si>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</si>
  <si>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</si>
  <si>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</si>
  <si>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</si>
  <si>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</si>
  <si>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</si>
  <si>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</si>
  <si>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</si>
  <si>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</si>
  <si>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</si>
  <si>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</si>
  <si>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</si>
  <si>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</si>
  <si>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</si>
  <si>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</si>
  <si>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</si>
  <si>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</si>
  <si>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</si>
  <si>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</si>
  <si>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</si>
  <si>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</si>
  <si>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</si>
  <si>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</si>
  <si>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</si>
  <si>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</si>
  <si>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</si>
  <si>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</si>
  <si>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</si>
  <si>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</si>
  <si>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</si>
  <si>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</si>
  <si>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</si>
  <si>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</si>
  <si>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</si>
  <si>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</si>
  <si>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</si>
  <si>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</si>
  <si>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</si>
  <si>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</si>
  <si>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</si>
  <si>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</si>
  <si>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</si>
  <si>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</si>
  <si>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</si>
  <si>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</si>
  <si>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</si>
  <si>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</si>
  <si>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</si>
  <si>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</si>
  <si>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</si>
  <si>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</si>
  <si>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</si>
  <si>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</si>
  <si>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</si>
  <si>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</si>
  <si>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</si>
  <si>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</si>
  <si>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</si>
  <si>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</si>
  <si>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</si>
  <si>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</si>
  <si>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</si>
  <si>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</si>
  <si>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</si>
  <si>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</si>
  <si>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</si>
  <si>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</si>
  <si>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</si>
  <si>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</si>
  <si>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</si>
  <si>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</si>
  <si>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</si>
  <si>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</si>
  <si>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</si>
  <si>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</si>
  <si>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</si>
  <si>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</si>
  <si>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</si>
  <si>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</si>
  <si>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</si>
  <si>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</si>
  <si>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</si>
  <si>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</si>
  <si>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</si>
  <si>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</si>
  <si>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</si>
  <si>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</si>
  <si>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</si>
  <si>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</si>
  <si>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</si>
  <si>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</si>
  <si>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</si>
  <si>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</si>
  <si>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</si>
  <si>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</si>
  <si>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</si>
  <si>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</si>
  <si>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</si>
  <si>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</si>
  <si>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</si>
  <si>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</si>
  <si>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</si>
  <si>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</si>
  <si>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</si>
  <si>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</si>
  <si>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</si>
  <si>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</si>
  <si>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</si>
  <si>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</si>
  <si>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</si>
  <si>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</si>
  <si>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</si>
  <si>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</si>
  <si>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</si>
  <si>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</si>
  <si>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</si>
  <si>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</si>
  <si>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</si>
  <si>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</si>
  <si>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</si>
  <si>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</si>
  <si>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</si>
  <si>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</si>
  <si>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</si>
  <si>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</si>
  <si>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</si>
  <si>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</si>
  <si>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</si>
  <si>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</si>
  <si>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</si>
  <si>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</si>
  <si>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</si>
  <si>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</si>
  <si>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</si>
  <si>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</si>
  <si>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</si>
  <si>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</si>
  <si>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</si>
  <si>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</si>
  <si>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</si>
  <si>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</si>
  <si>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</si>
  <si>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</si>
  <si>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</si>
  <si>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</si>
  <si>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</si>
  <si>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</si>
  <si>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</si>
  <si>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</si>
  <si>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</si>
  <si>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</si>
  <si>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</si>
  <si>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</si>
  <si>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</si>
  <si>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</si>
  <si>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</si>
  <si>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</si>
  <si>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</si>
  <si>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</si>
  <si>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</si>
  <si>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</si>
  <si>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</si>
  <si>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</si>
  <si>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</si>
  <si>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</si>
  <si>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</si>
  <si>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</si>
  <si>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</si>
  <si>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</si>
  <si>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</si>
  <si>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</si>
  <si>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</si>
  <si>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</si>
  <si>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</si>
  <si>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</si>
  <si>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</si>
  <si>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</si>
  <si>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</si>
  <si>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</si>
  <si>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</si>
  <si>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</si>
  <si>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</si>
  <si>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</si>
  <si>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</si>
  <si>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</si>
  <si>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</si>
  <si>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</si>
  <si>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</si>
  <si>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</si>
  <si>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</si>
  <si>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</si>
  <si>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</si>
  <si>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</si>
  <si>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</si>
  <si>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</si>
  <si>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</si>
  <si>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</si>
  <si>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</si>
  <si>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</si>
  <si>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</si>
  <si>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</si>
  <si>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</si>
  <si>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</si>
  <si>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</si>
  <si>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</si>
  <si>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</si>
  <si>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</si>
  <si>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</si>
  <si>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</si>
  <si>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</si>
  <si>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</si>
  <si>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</si>
  <si>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</si>
  <si>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</si>
  <si>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</si>
  <si>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</si>
  <si>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</si>
  <si>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</si>
  <si>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</si>
  <si>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</si>
  <si>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</si>
  <si>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</si>
  <si>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</si>
  <si>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</si>
  <si>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</si>
  <si>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</si>
  <si>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</si>
  <si>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</si>
  <si>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</si>
  <si>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</si>
  <si>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</si>
  <si>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</si>
  <si>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</si>
  <si>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</si>
  <si>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</si>
  <si>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</si>
  <si>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</si>
  <si>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</si>
  <si>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</si>
  <si>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</si>
  <si>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</si>
  <si>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</si>
  <si>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</si>
  <si>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</si>
  <si>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</si>
  <si>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</si>
  <si>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</si>
  <si>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</si>
  <si>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</si>
  <si>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</si>
  <si>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</si>
  <si>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</si>
  <si>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</si>
  <si>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</si>
  <si>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</si>
  <si>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</si>
  <si>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</si>
  <si>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</si>
  <si>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</si>
  <si>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</si>
  <si>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</si>
  <si>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</si>
  <si>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</si>
  <si>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</si>
  <si>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</si>
  <si>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</si>
  <si>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</si>
  <si>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</si>
  <si>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</si>
  <si>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</si>
  <si>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</si>
  <si>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</si>
  <si>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</si>
  <si>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</si>
  <si>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</si>
  <si>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</si>
  <si>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</si>
  <si>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</si>
  <si>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</si>
  <si>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</si>
  <si>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</si>
  <si>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</si>
  <si>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</si>
  <si>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</si>
  <si>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</si>
  <si>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</si>
  <si>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</si>
  <si>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</si>
  <si>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</si>
  <si>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</si>
  <si>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</si>
  <si>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</si>
  <si>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</si>
  <si>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</si>
  <si>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</si>
  <si>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</si>
  <si>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</si>
  <si>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</si>
  <si>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</si>
  <si>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</si>
  <si>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</si>
  <si>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</si>
  <si>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</si>
  <si>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</si>
  <si>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</si>
  <si>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</si>
  <si>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</si>
  <si>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</si>
  <si>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</si>
  <si>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</si>
  <si>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</si>
  <si>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</si>
  <si>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</si>
  <si>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</si>
  <si>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</si>
  <si>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</si>
  <si>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</si>
  <si>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</si>
  <si>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</si>
  <si>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</si>
  <si>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</si>
  <si>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</si>
  <si>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</si>
  <si>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</si>
  <si>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</si>
  <si>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</si>
  <si>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</si>
  <si>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</si>
  <si>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</si>
  <si>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</si>
  <si>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</si>
  <si>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</si>
  <si>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</si>
  <si>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</si>
  <si>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</si>
  <si>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</si>
  <si>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</si>
  <si>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</si>
  <si>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</si>
  <si>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</si>
  <si>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</si>
  <si>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</si>
  <si>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</si>
  <si>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</si>
  <si>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</si>
  <si>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</si>
  <si>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</si>
  <si>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</si>
  <si>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</si>
  <si>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</si>
  <si>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</si>
  <si>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</si>
  <si>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</si>
  <si>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</si>
  <si>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</si>
  <si>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</si>
  <si>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</si>
  <si>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</si>
  <si>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</si>
  <si>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</si>
  <si>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</si>
  <si>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</si>
  <si>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</si>
  <si>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</si>
  <si>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</si>
  <si>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</si>
  <si>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</si>
  <si>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</si>
  <si>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</si>
  <si>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</si>
  <si>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</si>
  <si>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</si>
  <si>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</si>
  <si>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</si>
  <si>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</si>
  <si>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</si>
  <si>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</si>
  <si>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</si>
  <si>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</si>
  <si>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</si>
  <si>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</si>
  <si>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</si>
  <si>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</si>
  <si>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</si>
  <si>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</si>
  <si>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</si>
  <si>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</si>
  <si>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</si>
  <si>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</si>
  <si>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</si>
  <si>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</si>
  <si>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</si>
  <si>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</si>
  <si>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</si>
  <si>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</si>
  <si>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</si>
  <si>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</si>
  <si>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</si>
  <si>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</si>
  <si>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</si>
  <si>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</si>
  <si>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</si>
  <si>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</si>
  <si>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</si>
  <si>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</si>
  <si>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</si>
  <si>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</si>
  <si>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</si>
  <si>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</si>
  <si>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</si>
  <si>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</si>
  <si>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</si>
  <si>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</si>
  <si>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</si>
  <si>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</si>
  <si>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</si>
  <si>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</si>
  <si>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</si>
  <si>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</si>
  <si>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</si>
  <si>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</si>
  <si>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</si>
  <si>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</si>
  <si>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</si>
  <si>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</si>
  <si>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</si>
  <si>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</si>
  <si>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</si>
  <si>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</si>
  <si>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</si>
  <si>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</si>
  <si>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</si>
  <si>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</si>
  <si>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</si>
  <si>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</si>
  <si>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</si>
  <si>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</si>
  <si>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</si>
  <si>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</si>
  <si>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</si>
  <si>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</si>
  <si>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</si>
  <si>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</si>
  <si>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</si>
  <si>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</si>
  <si>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</si>
  <si>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</si>
  <si>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</si>
  <si>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</si>
  <si>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</si>
  <si>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</si>
  <si>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</si>
  <si>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</si>
  <si>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</si>
  <si>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</si>
  <si>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</si>
  <si>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</si>
  <si>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</si>
  <si>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</si>
  <si>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</si>
  <si>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</si>
  <si>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</si>
  <si>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</si>
  <si>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</si>
  <si>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</si>
  <si>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</si>
  <si>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</si>
  <si>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</si>
  <si>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</si>
  <si>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</si>
  <si>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</si>
  <si>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</si>
  <si>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</si>
  <si>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</si>
  <si>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</si>
  <si>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</si>
  <si>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</si>
  <si>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</si>
  <si>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</si>
  <si>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</si>
  <si>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</si>
  <si>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</si>
  <si>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</si>
  <si>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</si>
  <si>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</si>
  <si>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</si>
  <si>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</si>
  <si>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</si>
  <si>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</si>
  <si>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</si>
  <si>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</si>
  <si>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</si>
  <si>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</si>
  <si>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</si>
  <si>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</si>
  <si>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</si>
  <si>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</si>
  <si>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</si>
  <si>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</si>
  <si>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</si>
  <si>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</si>
  <si>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</si>
  <si>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</si>
  <si>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</si>
  <si>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</si>
  <si>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</si>
  <si>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</si>
  <si>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</si>
  <si>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</si>
  <si>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</si>
  <si>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</si>
  <si>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</si>
  <si>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</si>
  <si>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</si>
  <si>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</si>
  <si>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</si>
  <si>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</si>
  <si>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</si>
  <si>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</si>
  <si>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</si>
  <si>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</si>
  <si>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</si>
  <si>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</si>
  <si>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</si>
  <si>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</si>
  <si>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</si>
  <si>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</si>
  <si>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</si>
  <si>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</si>
  <si>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</si>
  <si>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</si>
  <si>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</si>
  <si>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</si>
  <si>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</si>
  <si>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</si>
  <si>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</si>
  <si>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</si>
  <si>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</si>
  <si>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</si>
  <si>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</si>
  <si>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</si>
  <si>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</si>
  <si>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</si>
  <si>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</si>
  <si>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</si>
  <si>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</si>
  <si>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</si>
  <si>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</si>
  <si>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</si>
  <si>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</si>
  <si>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</si>
  <si>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</si>
  <si>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</si>
  <si>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</si>
  <si>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</si>
  <si>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</si>
  <si>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</si>
  <si>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</si>
  <si>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</si>
  <si>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</si>
  <si>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</si>
  <si>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</si>
  <si>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</si>
  <si>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</si>
  <si>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</si>
  <si>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</si>
  <si>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</si>
  <si>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</si>
  <si>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</si>
  <si>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</si>
  <si>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</si>
  <si>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</si>
  <si>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</si>
  <si>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</si>
  <si>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</si>
  <si>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</si>
  <si>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</si>
  <si>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</si>
  <si>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</si>
  <si>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</si>
  <si>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</si>
  <si>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</si>
  <si>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</si>
  <si>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</si>
  <si>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</si>
  <si>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</si>
  <si>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</si>
  <si>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</si>
  <si>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</si>
  <si>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</si>
  <si>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</si>
  <si>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</si>
  <si>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</si>
  <si>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</si>
  <si>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</si>
  <si>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</si>
  <si>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</si>
  <si>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</si>
  <si>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</si>
  <si>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</si>
  <si>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</si>
  <si>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</si>
  <si>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</si>
  <si>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</si>
  <si>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</si>
  <si>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</si>
  <si>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</si>
  <si>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</si>
  <si>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</si>
  <si>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</si>
  <si>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</si>
  <si>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</si>
  <si>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</si>
  <si>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</si>
  <si>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</si>
  <si>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</si>
  <si>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</si>
  <si>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</si>
  <si>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</si>
  <si>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</si>
  <si>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</si>
  <si>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</si>
  <si>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</si>
  <si>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</si>
  <si>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</si>
  <si>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</si>
  <si>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</si>
  <si>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</si>
  <si>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</si>
  <si>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</si>
  <si>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</si>
  <si>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</si>
  <si>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</si>
  <si>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</si>
  <si>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</si>
  <si>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</si>
  <si>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</si>
  <si>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</si>
  <si>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</si>
  <si>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</si>
  <si>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</si>
  <si>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</si>
  <si>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</si>
  <si>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</si>
  <si>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</si>
  <si>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</si>
  <si>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</si>
  <si>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</si>
  <si>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</si>
  <si>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</si>
  <si>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</si>
  <si>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</si>
  <si>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</si>
  <si>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</si>
  <si>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</si>
  <si>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</si>
  <si>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</si>
  <si>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</si>
  <si>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</si>
  <si>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</si>
  <si>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</si>
  <si>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</si>
  <si>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</si>
  <si>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</si>
  <si>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</si>
  <si>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</si>
  <si>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</si>
  <si>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</si>
  <si>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</si>
  <si>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</si>
  <si>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</si>
  <si>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</si>
  <si>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</si>
  <si>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</si>
  <si>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</si>
  <si>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</si>
  <si>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</si>
  <si>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</si>
  <si>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</si>
  <si>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</si>
  <si>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</si>
  <si>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</si>
  <si>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</si>
  <si>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</si>
  <si>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</si>
  <si>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</si>
  <si>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</si>
  <si>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</si>
  <si>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</si>
  <si>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</si>
  <si>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</si>
  <si>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</si>
  <si>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</si>
  <si>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</si>
  <si>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</si>
  <si>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</si>
  <si>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</si>
  <si>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</si>
  <si>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</si>
  <si>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</si>
  <si>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</si>
  <si>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</si>
  <si>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</si>
  <si>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</si>
  <si>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</si>
  <si>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</si>
  <si>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</si>
  <si>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</si>
  <si>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</si>
  <si>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</si>
  <si>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</si>
  <si>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</si>
  <si>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</si>
  <si>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</si>
  <si>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</si>
  <si>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</si>
  <si>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</si>
  <si>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</si>
  <si>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</si>
  <si>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</si>
  <si>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</si>
  <si>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</si>
  <si>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</si>
  <si>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</si>
  <si>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</si>
  <si>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</si>
  <si>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</si>
  <si>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</si>
  <si>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</si>
  <si>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</si>
  <si>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</si>
  <si>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</si>
  <si>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</si>
  <si>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</si>
  <si>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</si>
  <si>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</si>
  <si>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</si>
  <si>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</si>
  <si>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</si>
  <si>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</si>
  <si>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</si>
  <si>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</si>
  <si>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</si>
  <si>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</si>
  <si>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</si>
  <si>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</si>
  <si>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</si>
  <si>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</si>
  <si>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</si>
  <si>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</si>
  <si>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</si>
  <si>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</si>
  <si>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</si>
  <si>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</si>
  <si>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</si>
  <si>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</si>
  <si>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</si>
  <si>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</si>
  <si>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</si>
  <si>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</si>
  <si>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</si>
  <si>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</si>
  <si>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</si>
  <si>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</si>
  <si>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</si>
  <si>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</si>
  <si>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</si>
  <si>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</si>
  <si>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</si>
  <si>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</si>
  <si>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</si>
  <si>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</si>
  <si>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</si>
  <si>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</si>
  <si>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</si>
  <si>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</si>
  <si>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</si>
  <si>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</si>
  <si>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</si>
  <si>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</si>
  <si>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</si>
  <si>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</si>
  <si>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</si>
  <si>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</si>
  <si>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</si>
  <si>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</si>
  <si>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</si>
  <si>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</si>
  <si>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</si>
  <si>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</si>
  <si>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</si>
  <si>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</si>
  <si>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</si>
  <si>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</si>
  <si>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</si>
  <si>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</si>
  <si>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</si>
  <si>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</si>
  <si>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</si>
  <si>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</si>
  <si>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</si>
  <si>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</si>
  <si>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</si>
  <si>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</si>
  <si>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</si>
  <si>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</si>
  <si>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</si>
  <si>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</si>
  <si>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</si>
  <si>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</si>
  <si>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</si>
  <si>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</si>
  <si>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</si>
  <si>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</si>
  <si>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</si>
  <si>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</si>
  <si>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</si>
  <si>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</si>
  <si>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</si>
  <si>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</si>
  <si>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</si>
  <si>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</si>
  <si>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</si>
  <si>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</si>
  <si>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</si>
  <si>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</si>
  <si>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</si>
  <si>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</si>
  <si>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</si>
  <si>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</si>
  <si>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</si>
  <si>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</si>
  <si>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</si>
  <si>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</si>
  <si>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</si>
  <si>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</si>
  <si>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</si>
  <si>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</si>
  <si>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</si>
  <si>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</si>
  <si>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</si>
  <si>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</si>
  <si>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</si>
  <si>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</si>
  <si>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</si>
  <si>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</si>
  <si>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</si>
  <si>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</si>
  <si>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</si>
  <si>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</si>
  <si>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</si>
  <si>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</si>
  <si>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</si>
  <si>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</si>
  <si>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</si>
  <si>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</si>
  <si>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</si>
  <si>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</si>
  <si>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</si>
  <si>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</si>
  <si>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</si>
  <si>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</si>
  <si>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</si>
  <si>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</si>
  <si>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</si>
  <si>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</si>
  <si>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</si>
  <si>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</si>
  <si>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</si>
  <si>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</si>
  <si>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</si>
  <si>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</si>
  <si>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</si>
  <si>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</si>
  <si>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</si>
  <si>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</si>
  <si>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</si>
  <si>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</si>
  <si>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</si>
  <si>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</si>
  <si>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</si>
  <si>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</si>
  <si>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</si>
  <si>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</si>
  <si>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</si>
  <si>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</si>
  <si>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</si>
  <si>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</si>
  <si>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</si>
  <si>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</si>
  <si>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</si>
  <si>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</si>
  <si>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</si>
  <si>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</si>
  <si>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</si>
  <si>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</si>
  <si>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</si>
  <si>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</si>
  <si>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</si>
  <si>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</si>
  <si>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</si>
  <si>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</si>
  <si>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</si>
  <si>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</si>
  <si>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</si>
  <si>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</si>
  <si>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</si>
  <si>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</si>
  <si>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</si>
  <si>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</si>
  <si>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</si>
  <si>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</si>
  <si>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</si>
  <si>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</si>
  <si>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</si>
  <si>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</si>
  <si>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</si>
  <si>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</si>
  <si>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</si>
  <si>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</si>
  <si>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</si>
  <si>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</si>
  <si>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</si>
  <si>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</si>
  <si>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</si>
  <si>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</si>
  <si>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</si>
  <si>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</si>
  <si>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</si>
  <si>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</si>
  <si>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</si>
  <si>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</si>
  <si>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</si>
  <si>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</si>
  <si>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</si>
  <si>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</si>
  <si>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</si>
  <si>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</si>
  <si>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</si>
  <si>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</si>
  <si>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</si>
  <si>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</si>
  <si>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</si>
  <si>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</si>
  <si>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</si>
  <si>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</si>
  <si>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</si>
  <si>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</si>
  <si>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</si>
  <si>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</si>
  <si>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</si>
  <si>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</si>
  <si>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</si>
  <si>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</si>
  <si>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</si>
  <si>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</si>
  <si>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</si>
  <si>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</si>
  <si>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</si>
  <si>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</si>
  <si>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</si>
  <si>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</si>
  <si>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</si>
  <si>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</si>
  <si>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</si>
  <si>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</si>
  <si>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</si>
  <si>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</si>
  <si>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</si>
  <si>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</si>
  <si>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</si>
  <si>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</si>
  <si>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</si>
  <si>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</si>
  <si>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</si>
  <si>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</si>
  <si>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</si>
  <si>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</si>
  <si>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</si>
  <si>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</si>
  <si>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</si>
  <si>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</si>
  <si>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</si>
  <si>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</si>
  <si>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</si>
  <si>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</si>
  <si>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</si>
  <si>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</si>
  <si>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</si>
  <si>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</si>
  <si>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</si>
  <si>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</si>
  <si>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</si>
  <si>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</si>
  <si>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</si>
  <si>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</si>
  <si>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</si>
  <si>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</si>
  <si>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</si>
  <si>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</si>
  <si>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</si>
  <si>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</si>
  <si>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</si>
  <si>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</si>
  <si>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</si>
  <si>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</si>
  <si>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</si>
  <si>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</si>
  <si>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</si>
  <si>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</si>
  <si>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</si>
  <si>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</si>
  <si>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</si>
  <si>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</si>
  <si>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</si>
  <si>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</si>
  <si>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</si>
  <si>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</si>
  <si>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</si>
  <si>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</si>
  <si>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</si>
  <si>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</si>
  <si>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</si>
  <si>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</si>
  <si>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</si>
  <si>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</si>
  <si>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</si>
  <si>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</si>
  <si>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</si>
  <si>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</si>
  <si>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</si>
  <si>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</si>
  <si>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</si>
  <si>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</si>
  <si>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</si>
  <si>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</si>
  <si>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</si>
  <si>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</si>
  <si>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</si>
  <si>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</si>
  <si>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</si>
  <si>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</si>
  <si>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</si>
  <si>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</si>
  <si>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</si>
  <si>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</si>
  <si>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</si>
  <si>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</si>
  <si>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</si>
  <si>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</si>
  <si>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</si>
  <si>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</si>
  <si>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</si>
  <si>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</si>
  <si>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</si>
  <si>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</si>
  <si>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</si>
  <si>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</si>
  <si>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</si>
  <si>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</si>
  <si>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</si>
  <si>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</si>
  <si>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</si>
  <si>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</si>
  <si>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</si>
  <si>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</si>
  <si>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</si>
  <si>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</si>
  <si>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</si>
  <si>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</si>
  <si>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</si>
  <si>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</si>
  <si>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</si>
  <si>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</si>
  <si>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</si>
  <si>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</si>
  <si>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</si>
  <si>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</si>
  <si>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</si>
  <si>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</si>
  <si>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</si>
  <si>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</si>
  <si>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</si>
  <si>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</si>
  <si>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</si>
  <si>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</si>
  <si>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</si>
  <si>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</si>
  <si>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</si>
  <si>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</si>
  <si>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</si>
  <si>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</si>
  <si>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</si>
  <si>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</si>
  <si>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</si>
  <si>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</si>
  <si>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</si>
  <si>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</si>
  <si>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</si>
  <si>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</si>
  <si>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</si>
  <si>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</si>
  <si>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</si>
  <si>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</si>
  <si>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</si>
  <si>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</si>
  <si>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</si>
  <si>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</si>
  <si>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</si>
  <si>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</si>
  <si>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</si>
  <si>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</si>
  <si>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</si>
  <si>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</si>
  <si>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</si>
  <si>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</si>
  <si>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</si>
  <si>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</si>
  <si>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</si>
  <si>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</si>
  <si>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</si>
  <si>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</si>
  <si>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</si>
  <si>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</si>
  <si>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</si>
  <si>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</si>
  <si>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</si>
  <si>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</si>
  <si>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</si>
  <si>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</si>
  <si>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</si>
  <si>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</si>
  <si>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</si>
  <si>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</si>
  <si>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</si>
  <si>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</si>
  <si>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</si>
  <si>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</si>
  <si>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</si>
  <si>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</si>
  <si>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</si>
  <si>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</si>
  <si>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</si>
  <si>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</si>
  <si>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</si>
  <si>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</si>
  <si>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</si>
  <si>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</si>
  <si>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</si>
  <si>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</si>
  <si>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</si>
  <si>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</si>
  <si>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</si>
  <si>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</si>
  <si>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</si>
  <si>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</si>
  <si>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</si>
  <si>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</si>
  <si>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</si>
  <si>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</si>
  <si>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</si>
  <si>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</si>
  <si>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</si>
  <si>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</si>
  <si>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</si>
  <si>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</si>
  <si>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</si>
  <si>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</si>
  <si>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</si>
  <si>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</si>
  <si>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</si>
  <si>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</si>
  <si>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</si>
  <si>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</si>
  <si>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</si>
  <si>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</si>
  <si>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</si>
  <si>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</si>
  <si>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</si>
  <si>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</si>
  <si>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</si>
  <si>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</si>
  <si>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</si>
  <si>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</si>
  <si>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</si>
  <si>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</si>
  <si>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</si>
  <si>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</si>
  <si>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</si>
  <si>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</si>
  <si>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</si>
  <si>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</si>
  <si>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</si>
  <si>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</si>
  <si>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</si>
  <si>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</si>
  <si>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</si>
  <si>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</si>
  <si>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</si>
  <si>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</si>
  <si>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</si>
  <si>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</si>
  <si>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</si>
  <si>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</si>
  <si>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</si>
  <si>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</si>
  <si>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</si>
  <si>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</si>
  <si>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</si>
  <si>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</si>
  <si>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</si>
  <si>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</si>
  <si>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</si>
  <si>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</si>
  <si>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</si>
  <si>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</si>
  <si>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</si>
  <si>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</si>
  <si>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</si>
  <si>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</si>
  <si>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</si>
  <si>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</si>
  <si>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</si>
  <si>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</si>
  <si>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</si>
  <si>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</si>
  <si>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</si>
  <si>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</si>
  <si>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</si>
  <si>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</si>
  <si>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</si>
  <si>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</si>
  <si>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</si>
  <si>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</si>
  <si>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</si>
  <si>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</si>
  <si>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</si>
  <si>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</si>
  <si>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</si>
  <si>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</si>
  <si>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</si>
  <si>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</si>
  <si>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</si>
  <si>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</si>
  <si>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</si>
  <si>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</si>
  <si>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</si>
  <si>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</si>
  <si>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</si>
  <si>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</si>
  <si>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</si>
  <si>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</si>
  <si>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</si>
  <si>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</si>
  <si>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</si>
  <si>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</si>
  <si>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</si>
  <si>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</si>
  <si>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</si>
  <si>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</si>
  <si>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</si>
  <si>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</si>
  <si>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</si>
  <si>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</si>
  <si>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</si>
  <si>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</si>
  <si>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</si>
  <si>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</si>
  <si>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</si>
  <si>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</si>
  <si>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</si>
  <si>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</si>
  <si>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</si>
  <si>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</si>
  <si>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</si>
  <si>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</si>
  <si>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</si>
  <si>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</si>
  <si>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</si>
  <si>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</si>
  <si>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</si>
  <si>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</si>
  <si>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</si>
  <si>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</si>
  <si>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</si>
  <si>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</si>
  <si>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</si>
  <si>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</si>
  <si>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</si>
  <si>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</si>
  <si>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</si>
  <si>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</si>
  <si>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</si>
  <si>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</si>
  <si>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</si>
  <si>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</si>
  <si>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</si>
  <si>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</si>
  <si>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</si>
  <si>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</si>
  <si>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</si>
  <si>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</si>
  <si>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</si>
  <si>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</si>
  <si>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</si>
  <si>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</si>
  <si>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</si>
  <si>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</si>
  <si>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</si>
  <si>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</si>
  <si>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</si>
  <si>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</si>
  <si>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</si>
  <si>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</si>
  <si>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</si>
  <si>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</si>
  <si>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</si>
  <si>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</si>
  <si>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</si>
  <si>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</si>
  <si>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</si>
  <si>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</si>
  <si>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</si>
  <si>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</si>
  <si>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</si>
  <si>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</si>
  <si>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</si>
  <si>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</si>
  <si>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</si>
  <si>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</si>
  <si>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</si>
  <si>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</si>
  <si>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</si>
  <si>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</si>
  <si>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</si>
  <si>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</si>
  <si>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</si>
  <si>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</si>
  <si>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</si>
  <si>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</si>
  <si>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</si>
  <si>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</si>
  <si>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</si>
  <si>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</si>
  <si>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</si>
  <si>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</si>
  <si>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</si>
  <si>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</si>
  <si>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</si>
  <si>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</si>
  <si>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</si>
  <si>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</si>
  <si>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</si>
  <si>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</si>
  <si>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</si>
  <si>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</si>
  <si>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</si>
  <si>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</si>
  <si>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</si>
  <si>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</si>
  <si>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</si>
  <si>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</si>
  <si>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</si>
  <si>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</si>
  <si>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</si>
  <si>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</si>
  <si>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</si>
  <si>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</si>
  <si>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</si>
  <si>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</si>
  <si>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</si>
  <si>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</si>
  <si>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</si>
  <si>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</si>
  <si>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</si>
  <si>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</si>
  <si>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</si>
  <si>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</si>
  <si>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</si>
  <si>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</si>
  <si>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</si>
  <si>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</si>
  <si>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</si>
  <si>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</si>
  <si>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</si>
  <si>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</si>
  <si>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</si>
  <si>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</si>
  <si>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</si>
  <si>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</si>
  <si>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</si>
  <si>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</si>
  <si>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</si>
  <si>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</si>
  <si>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</si>
  <si>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</si>
  <si>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</si>
  <si>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</si>
  <si>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</si>
  <si>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</si>
  <si>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</si>
  <si>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</si>
  <si>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</si>
  <si>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</si>
  <si>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</si>
  <si>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</si>
  <si>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</si>
  <si>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</si>
  <si>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</si>
  <si>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</si>
  <si>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</si>
  <si>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</si>
  <si>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</si>
  <si>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</si>
  <si>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</si>
  <si>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</si>
  <si>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</si>
  <si>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</si>
  <si>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</si>
  <si>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</si>
  <si>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</si>
  <si>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</si>
  <si>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</si>
  <si>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</si>
  <si>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</si>
  <si>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</si>
  <si>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</si>
  <si>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</si>
  <si>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</si>
  <si>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</si>
  <si>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</si>
  <si>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</si>
  <si>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</si>
  <si>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</si>
  <si>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</si>
  <si>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</si>
  <si>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</si>
  <si>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</si>
  <si>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</si>
  <si>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</si>
  <si>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</si>
  <si>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</si>
  <si>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</si>
  <si>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</si>
  <si>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</si>
  <si>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</si>
  <si>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</si>
  <si>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</si>
  <si>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</si>
  <si>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</si>
  <si>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</si>
  <si>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</si>
  <si>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</si>
  <si>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</si>
  <si>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</si>
  <si>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</si>
  <si>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</si>
  <si>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</si>
  <si>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</si>
  <si>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</si>
  <si>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</si>
  <si>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</si>
  <si>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</si>
  <si>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</si>
  <si>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</si>
  <si>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</si>
  <si>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</si>
  <si>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</si>
  <si>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</si>
  <si>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</si>
  <si>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</si>
  <si>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</si>
  <si>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</si>
  <si>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</si>
  <si>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</si>
  <si>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</si>
  <si>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</si>
  <si>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</si>
  <si>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</si>
  <si>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</si>
  <si>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</si>
  <si>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</si>
  <si>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</si>
  <si>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</si>
  <si>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</si>
  <si>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</si>
  <si>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</si>
  <si>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</si>
  <si>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</si>
  <si>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</si>
  <si>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</si>
  <si>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</si>
  <si>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</si>
  <si>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</si>
  <si>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</si>
  <si>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</si>
  <si>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</si>
  <si>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</si>
  <si>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</si>
  <si>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</si>
  <si>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</si>
  <si>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</si>
  <si>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</si>
  <si>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</si>
  <si>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</si>
  <si>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</si>
  <si>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</si>
  <si>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</si>
  <si>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</si>
  <si>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</si>
  <si>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</si>
  <si>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</si>
  <si>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</si>
  <si>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</si>
  <si>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</si>
  <si>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</si>
  <si>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</si>
  <si>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</si>
  <si>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</si>
  <si>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</si>
  <si>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</si>
  <si>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</si>
  <si>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</si>
  <si>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</si>
  <si>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</si>
  <si>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</si>
  <si>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</si>
  <si>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</si>
  <si>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</si>
  <si>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</si>
  <si>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</si>
  <si>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</si>
  <si>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</si>
  <si>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</si>
  <si>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</si>
  <si>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</si>
  <si>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</si>
  <si>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</si>
  <si>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</si>
  <si>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</si>
  <si>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</si>
  <si>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</si>
  <si>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</si>
  <si>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</si>
  <si>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</si>
  <si>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</si>
  <si>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</si>
  <si>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</si>
  <si>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</si>
  <si>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</si>
  <si>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</si>
  <si>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</si>
  <si>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</si>
  <si>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</si>
  <si>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</si>
  <si>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</si>
  <si>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</si>
  <si>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</si>
  <si>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</si>
  <si>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</si>
  <si>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</si>
  <si>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</si>
  <si>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</si>
  <si>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</si>
  <si>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</si>
  <si>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</si>
  <si>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</si>
  <si>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</si>
  <si>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</si>
  <si>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</si>
  <si>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</si>
  <si>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</si>
  <si>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</si>
  <si>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</si>
  <si>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</si>
  <si>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</si>
  <si>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</si>
  <si>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</si>
  <si>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</si>
  <si>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</si>
  <si>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</si>
  <si>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</si>
  <si>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</si>
  <si>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</si>
  <si>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</si>
  <si>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</si>
  <si>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</si>
  <si>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</si>
  <si>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</si>
  <si>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</si>
  <si>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</si>
  <si>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</si>
  <si>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</si>
  <si>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</si>
  <si>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</si>
  <si>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</si>
  <si>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</si>
  <si>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</si>
  <si>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</si>
  <si>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</si>
  <si>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</si>
  <si>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</si>
  <si>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</si>
  <si>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</si>
  <si>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</si>
  <si>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</si>
  <si>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</si>
  <si>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</si>
  <si>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</si>
  <si>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</si>
  <si>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</si>
  <si>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</si>
  <si>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</si>
  <si>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</si>
  <si>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</si>
  <si>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</si>
  <si>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</si>
  <si>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</si>
  <si>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</si>
  <si>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</si>
  <si>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</si>
  <si>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</si>
  <si>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</si>
  <si>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</si>
  <si>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</si>
  <si>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</si>
  <si>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</si>
  <si>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</si>
  <si>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</si>
  <si>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</si>
  <si>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</si>
  <si>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</si>
  <si>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</si>
  <si>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</si>
  <si>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</si>
  <si>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</si>
  <si>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</si>
  <si>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</si>
  <si>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</si>
  <si>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</si>
  <si>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</si>
  <si>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</si>
  <si>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</si>
  <si>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</si>
  <si>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</si>
  <si>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</si>
  <si>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</si>
  <si>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</si>
  <si>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</si>
  <si>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</si>
  <si>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</si>
  <si>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</si>
  <si>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</si>
  <si>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</si>
  <si>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</si>
  <si>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</si>
  <si>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</si>
  <si>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</si>
  <si>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</si>
  <si>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</si>
  <si>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</si>
  <si>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</si>
  <si>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</si>
  <si>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</si>
  <si>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</si>
  <si>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</si>
  <si>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</si>
  <si>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</si>
  <si>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</si>
  <si>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</si>
  <si>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</si>
  <si>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</si>
  <si>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</si>
  <si>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</si>
  <si>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</si>
  <si>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</si>
  <si>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</si>
  <si>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</si>
  <si>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</si>
  <si>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</si>
  <si>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</si>
  <si>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</si>
  <si>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</si>
  <si>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</si>
  <si>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</si>
  <si>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</si>
  <si>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</si>
  <si>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</si>
  <si>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</si>
  <si>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</si>
  <si>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</si>
  <si>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</si>
  <si>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</si>
  <si>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</si>
  <si>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</si>
  <si>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</si>
  <si>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</si>
  <si>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</si>
  <si>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</si>
  <si>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</si>
  <si>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</si>
  <si>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</si>
  <si>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</si>
  <si>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</si>
  <si>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</si>
  <si>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</si>
  <si>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</si>
  <si>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</si>
  <si>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</si>
  <si>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</si>
  <si>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</si>
  <si>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</si>
  <si>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</si>
  <si>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</si>
  <si>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</si>
  <si>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</si>
  <si>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</si>
  <si>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</si>
  <si>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</si>
  <si>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</si>
  <si>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</si>
  <si>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</si>
  <si>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</si>
  <si>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</si>
  <si>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</si>
  <si>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</si>
  <si>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</si>
  <si>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</si>
  <si>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</si>
  <si>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</si>
  <si>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</si>
  <si>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</si>
  <si>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</si>
  <si>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</si>
  <si>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</si>
  <si>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</si>
  <si>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</si>
  <si>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</si>
  <si>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</si>
  <si>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</si>
  <si>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</si>
  <si>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</si>
  <si>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</si>
  <si>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</si>
  <si>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</si>
  <si>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</si>
  <si>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</si>
  <si>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</si>
  <si>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</si>
  <si>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</si>
  <si>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</si>
  <si>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</si>
  <si>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</si>
  <si>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</si>
  <si>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</si>
  <si>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</si>
  <si>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</si>
  <si>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</si>
  <si>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</si>
  <si>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</si>
  <si>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</si>
  <si>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</si>
  <si>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</si>
  <si>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</si>
  <si>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</si>
  <si>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</si>
  <si>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</si>
  <si>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</si>
  <si>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</si>
  <si>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</si>
  <si>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</si>
  <si>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</si>
  <si>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</si>
  <si>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</si>
  <si>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</si>
  <si>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</si>
  <si>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</si>
  <si>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</si>
  <si>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</si>
  <si>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</si>
  <si>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</si>
  <si>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</si>
  <si>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</si>
  <si>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</si>
  <si>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</si>
  <si>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</si>
  <si>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</si>
  <si>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</si>
  <si>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</si>
  <si>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</si>
  <si>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</si>
  <si>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</si>
  <si>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</si>
  <si>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</si>
  <si>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</si>
  <si>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</si>
  <si>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</si>
  <si>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</si>
  <si>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</si>
  <si>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</si>
  <si>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</si>
  <si>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</si>
  <si>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</si>
  <si>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</si>
  <si>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</si>
  <si>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</si>
  <si>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</si>
  <si>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</si>
  <si>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</si>
  <si>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</si>
  <si>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</si>
  <si>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</si>
  <si>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</si>
  <si>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</si>
  <si>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</si>
  <si>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</si>
  <si>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</si>
  <si>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</si>
  <si>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</si>
  <si>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</si>
  <si>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</si>
  <si>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</si>
  <si>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</si>
  <si>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</si>
  <si>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</si>
  <si>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</si>
  <si>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</si>
  <si>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</si>
  <si>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</si>
  <si>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</si>
  <si>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</si>
  <si>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</si>
  <si>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</si>
  <si>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</si>
  <si>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</si>
  <si>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</si>
  <si>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</si>
  <si>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</si>
  <si>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</si>
  <si>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</si>
  <si>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</si>
  <si>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</si>
  <si>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</si>
  <si>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</si>
  <si>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</si>
  <si>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</si>
  <si>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</si>
  <si>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</si>
  <si>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</si>
  <si>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</si>
  <si>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</si>
  <si>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</si>
  <si>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</si>
  <si>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</si>
  <si>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</si>
  <si>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</si>
  <si>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</si>
  <si>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</si>
  <si>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</si>
  <si>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</si>
  <si>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</si>
  <si>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</si>
  <si>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</si>
  <si>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</si>
  <si>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</si>
  <si>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</si>
  <si>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</si>
  <si>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</si>
  <si>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</si>
  <si>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</si>
  <si>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</si>
  <si>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</si>
  <si>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</si>
  <si>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</si>
  <si>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</si>
  <si>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</si>
  <si>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</si>
  <si>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</si>
  <si>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</si>
  <si>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</si>
  <si>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</si>
  <si>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</si>
  <si>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</si>
  <si>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</si>
  <si>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</si>
  <si>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</si>
  <si>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</si>
  <si>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</si>
  <si>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</si>
  <si>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</si>
  <si>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</si>
  <si>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</si>
  <si>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</si>
  <si>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</si>
  <si>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</si>
  <si>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</si>
  <si>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</si>
  <si>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</si>
  <si>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</si>
  <si>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</si>
  <si>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</si>
  <si>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</si>
  <si>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</si>
  <si>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</si>
  <si>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</si>
  <si>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</si>
  <si>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</si>
  <si>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</si>
  <si>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</si>
  <si>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</si>
  <si>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</si>
  <si>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</si>
  <si>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</si>
  <si>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</si>
  <si>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</si>
  <si>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</si>
  <si>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</si>
  <si>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</si>
  <si>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</si>
  <si>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</si>
  <si>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</si>
  <si>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</si>
  <si>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</si>
  <si>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</si>
  <si>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</si>
  <si>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</si>
  <si>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</si>
  <si>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</si>
  <si>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</si>
  <si>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</si>
  <si>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</si>
  <si>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</si>
  <si>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</si>
  <si>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</si>
  <si>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</si>
  <si>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</si>
  <si>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</si>
  <si>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</si>
  <si>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</si>
  <si>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</si>
  <si>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</si>
  <si>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</si>
  <si>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</si>
  <si>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</si>
  <si>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</si>
  <si>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</si>
  <si>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</si>
  <si>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</si>
  <si>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</si>
  <si>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</si>
  <si>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</si>
  <si>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</si>
  <si>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</si>
  <si>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</si>
  <si>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</si>
  <si>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</si>
  <si>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</si>
  <si>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</si>
  <si>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</si>
  <si>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</si>
  <si>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</si>
  <si>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</si>
  <si>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</si>
  <si>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</si>
  <si>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</si>
  <si>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</si>
  <si>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</si>
  <si>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</si>
  <si>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</si>
  <si>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</si>
  <si>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</si>
  <si>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</si>
  <si>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</si>
  <si>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</si>
  <si>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</si>
  <si>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</si>
  <si>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</si>
  <si>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</si>
  <si>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</si>
  <si>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</si>
  <si>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</si>
  <si>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</si>
  <si>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</si>
  <si>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</si>
  <si>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</si>
  <si>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</si>
  <si>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</si>
  <si>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</si>
  <si>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</si>
  <si>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</si>
  <si>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</si>
  <si>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</si>
  <si>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</si>
  <si>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</si>
  <si>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</si>
  <si>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</si>
  <si>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</si>
  <si>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</si>
  <si>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</si>
  <si>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</si>
  <si>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</si>
  <si>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</si>
  <si>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</si>
  <si>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</si>
  <si>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</si>
  <si>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</si>
  <si>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</si>
  <si>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</si>
  <si>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</si>
  <si>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</si>
  <si>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</si>
  <si>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</si>
  <si>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</si>
  <si>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</si>
  <si>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</si>
  <si>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</si>
  <si>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</si>
  <si>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</si>
  <si>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</si>
  <si>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</si>
  <si>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</si>
  <si>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</si>
  <si>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</si>
  <si>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</si>
  <si>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</si>
  <si>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</si>
  <si>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</si>
  <si>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</si>
  <si>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</si>
  <si>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</si>
  <si>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</si>
  <si>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</si>
  <si>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</si>
  <si>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</si>
  <si>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</si>
  <si>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</si>
  <si>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</si>
  <si>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</si>
  <si>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</si>
  <si>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</si>
  <si>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</si>
  <si>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</si>
  <si>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</si>
  <si>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</si>
  <si>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</si>
  <si>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</si>
  <si>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</si>
  <si>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</si>
  <si>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</si>
  <si>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</si>
  <si>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</si>
  <si>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</si>
  <si>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</si>
  <si>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</si>
  <si>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</si>
  <si>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</si>
  <si>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</si>
  <si>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</si>
  <si>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</si>
  <si>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</si>
  <si>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</si>
  <si>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</si>
  <si>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</si>
  <si>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</si>
  <si>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</si>
  <si>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</si>
  <si>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</si>
  <si>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</si>
  <si>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</si>
  <si>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</si>
  <si>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</si>
  <si>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</si>
  <si>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</si>
  <si>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</si>
  <si>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</si>
  <si>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</si>
  <si>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</si>
  <si>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</si>
  <si>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</si>
  <si>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</si>
  <si>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</si>
  <si>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</si>
  <si>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</si>
  <si>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</si>
  <si>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</si>
  <si>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</si>
  <si>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</si>
  <si>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</si>
  <si>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</si>
  <si>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</si>
  <si>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</si>
  <si>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</si>
  <si>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</si>
  <si>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</si>
  <si>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</si>
  <si>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</si>
  <si>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</si>
  <si>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</si>
  <si>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</si>
  <si>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</si>
  <si>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</si>
  <si>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</si>
  <si>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</si>
  <si>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</si>
  <si>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</si>
  <si>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</si>
  <si>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</si>
  <si>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</si>
  <si>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</si>
  <si>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</si>
  <si>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</si>
  <si>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</si>
  <si>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</si>
  <si>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</si>
  <si>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</si>
  <si>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</si>
  <si>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</si>
  <si>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</si>
  <si>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</si>
  <si>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</si>
  <si>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</si>
  <si>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</si>
  <si>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</si>
  <si>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</si>
  <si>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</si>
  <si>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</si>
  <si>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</si>
  <si>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</si>
  <si>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</si>
  <si>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</si>
  <si>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</si>
  <si>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</si>
  <si>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</si>
  <si>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</si>
  <si>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</si>
  <si>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</si>
  <si>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</si>
  <si>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</si>
  <si>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</si>
  <si>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</si>
  <si>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</si>
  <si>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</si>
  <si>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</si>
  <si>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</si>
  <si>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</si>
  <si>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</si>
  <si>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</si>
  <si>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</si>
  <si>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</si>
  <si>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</si>
  <si>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</si>
  <si>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</si>
  <si>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</si>
  <si>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</si>
  <si>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</si>
  <si>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</si>
  <si>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</si>
  <si>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</si>
  <si>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</si>
  <si>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</si>
  <si>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</si>
  <si>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</si>
  <si>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</si>
  <si>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</si>
  <si>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</si>
  <si>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</si>
  <si>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</si>
  <si>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</si>
  <si>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</si>
  <si>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</si>
  <si>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</si>
  <si>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</si>
  <si>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</si>
  <si>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</si>
  <si>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</si>
  <si>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</si>
  <si>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</si>
  <si>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</si>
  <si>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</si>
  <si>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</si>
  <si>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</si>
  <si>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</si>
  <si>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</si>
  <si>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</si>
  <si>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</si>
  <si>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</si>
  <si>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</si>
  <si>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</si>
  <si>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</si>
  <si>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</si>
  <si>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</si>
  <si>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</si>
  <si>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</si>
  <si>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</si>
  <si>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</si>
  <si>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</si>
  <si>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</si>
  <si>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</si>
  <si>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</si>
  <si>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</si>
  <si>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</si>
  <si>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</si>
  <si>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</si>
  <si>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</si>
  <si>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</si>
  <si>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</si>
  <si>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</si>
  <si>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</si>
  <si>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</si>
  <si>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</si>
  <si>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</si>
  <si>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</si>
  <si>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</si>
  <si>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</si>
  <si>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</si>
  <si>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</si>
  <si>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</si>
  <si>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</si>
  <si>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</si>
  <si>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</si>
  <si>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</si>
  <si>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</si>
  <si>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</si>
  <si>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</si>
  <si>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</si>
  <si>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</si>
  <si>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</si>
  <si>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</si>
  <si>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</si>
  <si>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</si>
  <si>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</si>
  <si>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</si>
  <si>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</si>
  <si>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</si>
  <si>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</si>
  <si>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</si>
  <si>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</si>
  <si>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</si>
  <si>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</si>
  <si>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</si>
  <si>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</si>
  <si>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</si>
  <si>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</si>
  <si>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</si>
  <si>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</si>
  <si>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</si>
  <si>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</si>
  <si>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</si>
  <si>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</si>
  <si>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</si>
  <si>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</si>
  <si>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</si>
  <si>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</si>
  <si>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</si>
  <si>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</si>
  <si>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</si>
  <si>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</si>
  <si>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</si>
  <si>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</si>
  <si>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</si>
  <si>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</si>
  <si>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</si>
  <si>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</si>
  <si>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</si>
  <si>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</si>
  <si>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</si>
  <si>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</si>
  <si>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</si>
  <si>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</si>
  <si>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</si>
  <si>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</si>
  <si>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</si>
  <si>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</si>
  <si>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</si>
  <si>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</si>
  <si>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</si>
  <si>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</si>
  <si>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</si>
  <si>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</si>
  <si>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</si>
  <si>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</si>
  <si>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</si>
  <si>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</si>
  <si>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</si>
  <si>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</si>
  <si>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</si>
  <si>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</si>
  <si>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</si>
  <si>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</si>
  <si>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</si>
  <si>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</si>
  <si>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</si>
  <si>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</si>
  <si>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</si>
  <si>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</si>
  <si>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</si>
  <si>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</si>
  <si>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</si>
  <si>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</si>
  <si>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</si>
  <si>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</si>
  <si>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</si>
  <si>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</si>
  <si>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</si>
  <si>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</si>
  <si>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</si>
  <si>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</si>
  <si>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</si>
  <si>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</si>
  <si>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</si>
  <si>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</si>
  <si>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</si>
  <si>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</si>
  <si>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</si>
  <si>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</si>
  <si>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</si>
  <si>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</si>
  <si>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</si>
  <si>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</si>
  <si>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</si>
  <si>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</si>
  <si>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</si>
  <si>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</si>
  <si>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</si>
  <si>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</si>
  <si>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</si>
  <si>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</si>
  <si>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</si>
  <si>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</si>
  <si>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</si>
  <si>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</si>
  <si>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</si>
  <si>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</si>
  <si>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</si>
  <si>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</si>
  <si>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</si>
  <si>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</si>
  <si>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</si>
  <si>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</si>
  <si>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</si>
  <si>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</si>
  <si>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</si>
  <si>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</si>
  <si>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</si>
  <si>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</si>
  <si>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</si>
  <si>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</si>
  <si>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</si>
  <si>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</si>
  <si>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</si>
  <si>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</si>
  <si>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</si>
  <si>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</si>
  <si>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</si>
  <si>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</si>
  <si>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</si>
  <si>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</si>
  <si>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</si>
  <si>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</si>
  <si>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</si>
  <si>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</si>
  <si>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</si>
  <si>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</si>
  <si>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</si>
  <si>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</si>
  <si>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</si>
  <si>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</si>
  <si>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</si>
  <si>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</si>
  <si>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</si>
  <si>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</si>
  <si>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</si>
  <si>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</si>
  <si>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</si>
  <si>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</si>
  <si>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</si>
  <si>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</si>
  <si>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</si>
  <si>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</si>
  <si>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</si>
  <si>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</si>
  <si>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</si>
  <si>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</si>
  <si>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</si>
  <si>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</si>
  <si>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</si>
  <si>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</si>
  <si>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</si>
  <si>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</si>
  <si>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</si>
  <si>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</si>
  <si>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</si>
  <si>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</si>
  <si>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</si>
  <si>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</si>
  <si>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</si>
  <si>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</si>
  <si>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</si>
  <si>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</si>
  <si>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</si>
  <si>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</si>
  <si>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</si>
  <si>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</si>
  <si>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</si>
  <si>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</si>
  <si>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</si>
  <si>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</si>
  <si>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</si>
  <si>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</si>
  <si>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</si>
  <si>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</si>
  <si>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</si>
  <si>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</si>
  <si>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</si>
  <si>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</si>
  <si>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</si>
  <si>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</si>
  <si>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</si>
  <si>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</si>
  <si>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</si>
  <si>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</si>
  <si>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</si>
  <si>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</si>
  <si>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</si>
  <si>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</si>
  <si>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</si>
  <si>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</si>
  <si>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</si>
  <si>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</si>
  <si>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</si>
  <si>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</si>
  <si>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</si>
  <si>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</si>
  <si>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</si>
  <si>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</si>
  <si>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</si>
  <si>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</si>
  <si>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</si>
  <si>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</si>
  <si>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</si>
  <si>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</si>
  <si>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</si>
  <si>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</si>
  <si>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</si>
  <si>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</si>
  <si>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</si>
  <si>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</si>
  <si>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</si>
  <si>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</si>
  <si>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</si>
  <si>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</si>
  <si>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</si>
  <si>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</si>
  <si>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</si>
  <si>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</si>
  <si>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</si>
  <si>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</si>
  <si>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</si>
  <si>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</si>
  <si>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</si>
  <si>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</si>
  <si>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</si>
  <si>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</si>
  <si>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</si>
  <si>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</si>
  <si>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</si>
  <si>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</si>
  <si>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</si>
  <si>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</si>
  <si>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</si>
  <si>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</si>
  <si>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</si>
  <si>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</si>
  <si>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</si>
  <si>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</si>
  <si>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</si>
  <si>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</si>
  <si>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</si>
  <si>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</si>
  <si>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</si>
  <si>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</si>
  <si>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</si>
  <si>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</si>
  <si>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</si>
  <si>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</si>
  <si>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</si>
  <si>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</si>
  <si>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</si>
  <si>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</si>
  <si>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</si>
  <si>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</si>
  <si>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</si>
  <si>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</si>
  <si>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</si>
  <si>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</si>
  <si>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</si>
  <si>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</si>
  <si>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</si>
  <si>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</si>
  <si>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</si>
  <si>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</si>
  <si>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</si>
  <si>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</si>
  <si>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</si>
  <si>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</si>
  <si>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</si>
  <si>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</si>
  <si>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</si>
  <si>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</si>
  <si>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</si>
  <si>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</si>
  <si>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</si>
  <si>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</si>
  <si>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</si>
  <si>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</si>
  <si>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</si>
  <si>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</si>
  <si>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</si>
  <si>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</si>
  <si>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</si>
  <si>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</si>
  <si>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</si>
  <si>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</si>
  <si>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</si>
  <si>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</si>
  <si>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</si>
  <si>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</si>
  <si>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</si>
  <si>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</si>
  <si>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</si>
  <si>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</si>
  <si>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</si>
  <si>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</si>
  <si>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</si>
  <si>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</si>
  <si>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</si>
  <si>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</si>
  <si>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</si>
  <si>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</si>
  <si>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</si>
  <si>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</si>
  <si>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</si>
  <si>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</si>
  <si>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</si>
  <si>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</si>
  <si>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</si>
  <si>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</si>
  <si>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</si>
  <si>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</si>
  <si>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</si>
  <si>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</si>
  <si>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</si>
  <si>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</si>
  <si>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</si>
  <si>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</si>
  <si>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</si>
  <si>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</si>
  <si>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</si>
  <si>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</si>
  <si>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</si>
  <si>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</si>
  <si>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</si>
  <si>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</si>
  <si>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</si>
  <si>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</si>
  <si>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</si>
  <si>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</si>
  <si>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</si>
  <si>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</si>
  <si>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</si>
  <si>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</si>
  <si>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</si>
  <si>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</si>
  <si>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</si>
  <si>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</si>
  <si>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</si>
  <si>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</si>
  <si>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</si>
  <si>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</si>
  <si>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</si>
  <si>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</si>
  <si>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</si>
  <si>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</si>
  <si>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</si>
  <si>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</si>
  <si>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</si>
  <si>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</si>
  <si>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</si>
  <si>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</si>
  <si>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</si>
  <si>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</si>
  <si>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</si>
  <si>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</si>
  <si>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</si>
  <si>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</si>
  <si>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</si>
  <si>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</si>
  <si>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</si>
  <si>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</si>
  <si>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</si>
  <si>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</si>
  <si>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</si>
  <si>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</si>
  <si>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</si>
  <si>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</si>
  <si>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</si>
  <si>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</si>
  <si>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</si>
  <si>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</si>
  <si>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</si>
  <si>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</si>
  <si>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</si>
  <si>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</si>
  <si>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</si>
  <si>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</si>
  <si>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</si>
  <si>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</si>
  <si>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</si>
  <si>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</si>
  <si>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</si>
  <si>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</si>
  <si>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</si>
  <si>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</si>
  <si>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</si>
  <si>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</si>
  <si>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</si>
  <si>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</si>
  <si>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</si>
  <si>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</si>
  <si>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</si>
  <si>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</si>
  <si>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</si>
  <si>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</si>
  <si>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</si>
  <si>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</si>
  <si>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</si>
  <si>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</si>
  <si>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</si>
  <si>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</si>
  <si>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</si>
  <si>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</si>
  <si>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</si>
  <si>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</si>
  <si>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</si>
  <si>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</si>
  <si>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</si>
  <si>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</si>
  <si>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</si>
  <si>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</si>
  <si>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</si>
  <si>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</si>
  <si>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</si>
  <si>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</si>
  <si>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</si>
  <si>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</si>
  <si>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</si>
  <si>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</si>
  <si>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</si>
  <si>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</si>
  <si>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</si>
  <si>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</si>
  <si>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</si>
  <si>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</si>
  <si>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</si>
  <si>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</si>
  <si>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</si>
  <si>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</si>
  <si>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</si>
  <si>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</si>
  <si>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</si>
  <si>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</si>
  <si>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</si>
  <si>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</si>
  <si>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</si>
  <si>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</si>
  <si>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</si>
  <si>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</si>
  <si>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</si>
  <si>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</si>
  <si>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</si>
  <si>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</si>
  <si>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</si>
  <si>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</si>
  <si>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</si>
  <si>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</si>
  <si>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</si>
  <si>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</si>
  <si>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</si>
  <si>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</si>
  <si>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</si>
  <si>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</si>
  <si>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</si>
  <si>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</si>
  <si>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</si>
  <si>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</si>
  <si>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</si>
  <si>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</si>
  <si>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</si>
  <si>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</si>
  <si>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</si>
  <si>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</si>
  <si>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</si>
  <si>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</si>
  <si>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</si>
  <si>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</si>
  <si>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</si>
  <si>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</si>
  <si>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</si>
  <si>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</si>
  <si>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</si>
  <si>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</si>
  <si>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</si>
  <si>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</si>
  <si>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</si>
  <si>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</si>
  <si>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</si>
  <si>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</si>
  <si>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</si>
  <si>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</si>
  <si>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</si>
  <si>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</si>
  <si>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</si>
  <si>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</si>
  <si>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</si>
  <si>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</si>
  <si>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</si>
  <si>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</si>
  <si>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</si>
  <si>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</si>
  <si>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</si>
  <si>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</si>
  <si>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</si>
  <si>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</si>
  <si>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</si>
  <si>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</si>
  <si>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</si>
  <si>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</si>
  <si>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</si>
  <si>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</si>
  <si>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</si>
  <si>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</si>
  <si>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</si>
  <si>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</si>
  <si>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</si>
  <si>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</si>
  <si>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</si>
  <si>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</si>
  <si>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</si>
  <si>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</si>
  <si>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</si>
  <si>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</si>
  <si>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</si>
  <si>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</si>
  <si>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</si>
  <si>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</si>
  <si>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</si>
  <si>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</si>
  <si>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</si>
  <si>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</si>
  <si>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</si>
  <si>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</si>
  <si>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</si>
  <si>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</si>
  <si>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</si>
  <si>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</si>
  <si>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</si>
  <si>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</si>
  <si>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</si>
  <si>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</si>
  <si>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</si>
  <si>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</si>
  <si>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</si>
  <si>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</si>
  <si>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</si>
  <si>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</si>
  <si>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</si>
  <si>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</si>
  <si>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</si>
  <si>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</si>
  <si>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</si>
  <si>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</si>
  <si>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</si>
  <si>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</si>
  <si>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</si>
  <si>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</si>
  <si>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</si>
  <si>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</si>
  <si>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</si>
  <si>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</si>
  <si>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</si>
  <si>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</si>
  <si>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</si>
  <si>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</si>
  <si>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</si>
  <si>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</si>
  <si>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</si>
  <si>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</si>
  <si>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</si>
  <si>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</si>
  <si>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</si>
  <si>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</si>
  <si>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</si>
  <si>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</si>
  <si>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</si>
  <si>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</si>
  <si>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</si>
  <si>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</si>
  <si>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</si>
  <si>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</si>
  <si>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</si>
  <si>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</si>
  <si>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</si>
  <si>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</si>
  <si>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</si>
  <si>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</si>
  <si>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</si>
  <si>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</si>
  <si>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</si>
  <si>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</si>
  <si>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</si>
  <si>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</si>
  <si>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</si>
  <si>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</si>
  <si>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</si>
  <si>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</si>
  <si>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</si>
  <si>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</si>
  <si>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</si>
  <si>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</si>
  <si>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</si>
  <si>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</si>
  <si>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</si>
  <si>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</si>
  <si>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</si>
  <si>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</si>
  <si>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</si>
  <si>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</si>
  <si>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</si>
  <si>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</si>
  <si>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</si>
  <si>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</si>
  <si>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</si>
  <si>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</si>
  <si>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</si>
  <si>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</si>
  <si>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</si>
  <si>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</si>
  <si>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</si>
  <si>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</si>
  <si>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</si>
  <si>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</si>
  <si>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</si>
  <si>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</si>
  <si>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</si>
  <si>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</si>
  <si>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</si>
  <si>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</si>
  <si>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</si>
  <si>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</si>
  <si>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</si>
  <si>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</si>
  <si>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</si>
  <si>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</si>
  <si>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</si>
  <si>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</si>
  <si>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</si>
  <si>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</si>
  <si>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</si>
  <si>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</si>
  <si>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</si>
  <si>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</si>
  <si>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</si>
  <si>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</si>
  <si>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</si>
  <si>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</si>
  <si>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</si>
  <si>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</si>
  <si>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</si>
  <si>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</si>
  <si>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</si>
  <si>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</si>
  <si>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</si>
  <si>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</si>
  <si>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</si>
  <si>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</si>
  <si>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</si>
  <si>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</si>
  <si>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</si>
  <si>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</si>
  <si>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</si>
  <si>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</si>
  <si>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</si>
  <si>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</si>
  <si>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</si>
  <si>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</si>
  <si>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</si>
  <si>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</si>
  <si>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</si>
  <si>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</si>
  <si>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</si>
  <si>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</si>
  <si>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</si>
  <si>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</si>
  <si>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</si>
  <si>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</si>
  <si>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</si>
  <si>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</si>
  <si>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</si>
  <si>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</si>
  <si>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</si>
  <si>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</si>
  <si>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</si>
  <si>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</si>
  <si>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</si>
  <si>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</si>
  <si>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</si>
  <si>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</si>
  <si>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</si>
  <si>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</si>
  <si>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</si>
  <si>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</si>
  <si>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</si>
  <si>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</si>
  <si>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</si>
  <si>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</si>
  <si>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</si>
  <si>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</si>
  <si>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</si>
  <si>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</si>
  <si>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</si>
  <si>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</si>
  <si>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</si>
  <si>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</si>
  <si>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</si>
  <si>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</si>
  <si>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</si>
  <si>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</si>
  <si>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</si>
  <si>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</si>
  <si>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</si>
  <si>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</si>
  <si>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</si>
  <si>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</si>
  <si>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</si>
  <si>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</si>
  <si>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</si>
  <si>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</si>
  <si>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</si>
  <si>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</si>
  <si>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</si>
  <si>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</si>
  <si>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</si>
  <si>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</si>
  <si>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</si>
  <si>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</si>
  <si>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</si>
  <si>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</si>
  <si>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</si>
  <si>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</si>
  <si>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</si>
  <si>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</si>
  <si>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</si>
  <si>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</si>
  <si>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</si>
  <si>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</si>
  <si>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</si>
  <si>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</si>
  <si>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</si>
  <si>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</si>
  <si>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</si>
  <si>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</si>
  <si>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</si>
  <si>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</si>
  <si>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</si>
  <si>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</si>
  <si>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</si>
  <si>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</si>
  <si>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</si>
  <si>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</si>
  <si>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</si>
  <si>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</si>
  <si>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</si>
  <si>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</si>
  <si>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</si>
  <si>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</si>
  <si>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</si>
  <si>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</si>
  <si>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</si>
  <si>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</si>
  <si>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</si>
  <si>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</si>
  <si>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</si>
  <si>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</si>
  <si>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</si>
  <si>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</si>
  <si>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</si>
  <si>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</si>
  <si>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</si>
  <si>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</si>
  <si>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</si>
  <si>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</si>
  <si>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</si>
  <si>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</si>
  <si>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</si>
  <si>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</si>
  <si>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</si>
  <si>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</si>
  <si>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</si>
  <si>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</si>
  <si>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</si>
  <si>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</si>
  <si>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</si>
  <si>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</si>
  <si>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</si>
  <si>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</si>
  <si>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</si>
  <si>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</si>
  <si>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</si>
  <si>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</si>
  <si>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</si>
  <si>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</si>
  <si>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</si>
  <si>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</si>
  <si>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</si>
  <si>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</si>
  <si>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</si>
  <si>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</si>
  <si>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</si>
  <si>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</si>
  <si>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</si>
  <si>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</si>
  <si>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</si>
  <si>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</si>
  <si>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</si>
  <si>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</si>
  <si>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</si>
  <si>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</si>
  <si>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</si>
  <si>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</si>
  <si>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</si>
  <si>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</si>
  <si>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</si>
  <si>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</si>
  <si>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</si>
  <si>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</si>
  <si>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</si>
  <si>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</si>
  <si>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</si>
  <si>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</si>
  <si>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</si>
  <si>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</si>
  <si>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</si>
  <si>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</si>
  <si>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</si>
  <si>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</si>
  <si>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</si>
  <si>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</si>
  <si>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</si>
  <si>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</si>
  <si>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</si>
  <si>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</si>
  <si>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</si>
  <si>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</si>
  <si>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</si>
  <si>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</si>
  <si>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</si>
  <si>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</si>
  <si>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</si>
  <si>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</si>
  <si>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</si>
  <si>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</si>
  <si>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</si>
  <si>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</si>
  <si>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</si>
  <si>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</si>
  <si>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</si>
  <si>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</si>
  <si>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</si>
  <si>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</si>
  <si>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</si>
  <si>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</si>
  <si>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</si>
  <si>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</si>
  <si>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</si>
  <si>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</si>
  <si>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</si>
  <si>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</si>
  <si>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</si>
  <si>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</si>
  <si>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</si>
  <si>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</si>
  <si>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</si>
  <si>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</si>
  <si>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</si>
  <si>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</si>
  <si>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</si>
  <si>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</si>
  <si>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</si>
  <si>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</si>
  <si>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</si>
  <si>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</si>
  <si>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</si>
  <si>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</si>
  <si>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</si>
  <si>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</si>
  <si>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</si>
  <si>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</si>
  <si>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</si>
  <si>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</si>
  <si>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</si>
  <si>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</si>
  <si>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</si>
  <si>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</si>
  <si>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</si>
  <si>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</si>
  <si>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</si>
  <si>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</si>
  <si>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</si>
  <si>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</si>
  <si>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</si>
  <si>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</si>
  <si>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</si>
  <si>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</si>
  <si>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</si>
  <si>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</si>
  <si>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</si>
  <si>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</si>
  <si>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</si>
  <si>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</si>
  <si>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</si>
  <si>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</si>
  <si>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</si>
  <si>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</si>
  <si>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</si>
  <si>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</si>
  <si>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</si>
  <si>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</si>
  <si>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</si>
  <si>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</si>
  <si>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</si>
  <si>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</si>
  <si>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</si>
  <si>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</si>
  <si>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</si>
  <si>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</si>
  <si>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</si>
  <si>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</si>
  <si>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</si>
  <si>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</si>
  <si>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</si>
  <si>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</si>
  <si>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</si>
  <si>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</si>
  <si>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</si>
  <si>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</si>
  <si>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</si>
  <si>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</si>
  <si>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</si>
  <si>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</si>
  <si>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</si>
  <si>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</si>
  <si>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</si>
  <si>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</si>
  <si>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</si>
  <si>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</si>
  <si>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</si>
  <si>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</si>
  <si>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</si>
  <si>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</si>
  <si>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</si>
  <si>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</si>
  <si>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</si>
  <si>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</si>
  <si>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</si>
  <si>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</si>
  <si>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</si>
  <si>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</si>
  <si>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</si>
  <si>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</si>
  <si>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</si>
  <si>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</si>
  <si>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</si>
  <si>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</si>
  <si>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</si>
  <si>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</si>
  <si>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</si>
  <si>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</si>
  <si>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</si>
  <si>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</si>
  <si>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</si>
  <si>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</si>
  <si>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</si>
  <si>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</si>
  <si>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</si>
  <si>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</si>
  <si>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</si>
  <si>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</si>
  <si>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</si>
  <si>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</si>
  <si>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</si>
  <si>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</si>
  <si>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</si>
  <si>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</si>
  <si>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</si>
  <si>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</si>
  <si>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</si>
  <si>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</si>
  <si>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</si>
  <si>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</si>
  <si>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</si>
  <si>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</si>
  <si>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</si>
  <si>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</si>
  <si>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</si>
  <si>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</si>
  <si>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</si>
  <si>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</si>
  <si>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</si>
  <si>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</si>
  <si>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</si>
  <si>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</si>
  <si>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</si>
  <si>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</si>
  <si>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</si>
  <si>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</si>
  <si>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</si>
  <si>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</si>
  <si>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</si>
  <si>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</si>
  <si>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</si>
  <si>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</si>
  <si>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</si>
  <si>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</si>
  <si>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</si>
  <si>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</si>
  <si>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</si>
  <si>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</si>
  <si>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</si>
  <si>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</si>
  <si>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</si>
  <si>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</si>
  <si>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</si>
  <si>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</si>
  <si>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</si>
  <si>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</si>
  <si>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</si>
  <si>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</si>
  <si>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</si>
  <si>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</si>
  <si>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</si>
  <si>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</si>
  <si>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</si>
  <si>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</si>
  <si>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</si>
  <si>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</si>
  <si>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</si>
  <si>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</si>
  <si>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</si>
  <si>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</si>
  <si>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</si>
  <si>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</si>
  <si>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</si>
  <si>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</si>
  <si>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</si>
  <si>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</si>
  <si>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</si>
  <si>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</si>
  <si>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</si>
  <si>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</si>
  <si>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</si>
  <si>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</si>
  <si>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</si>
  <si>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</si>
  <si>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</si>
  <si>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</si>
  <si>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</si>
  <si>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</si>
  <si>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</si>
  <si>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</si>
  <si>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</si>
  <si>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</si>
  <si>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</si>
  <si>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</si>
  <si>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</si>
  <si>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</si>
  <si>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</si>
  <si>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</si>
  <si>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</si>
  <si>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</si>
  <si>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</si>
  <si>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</si>
  <si>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</si>
  <si>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</si>
  <si>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</si>
  <si>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</si>
  <si>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</si>
  <si>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</si>
  <si>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</si>
  <si>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</si>
  <si>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</si>
  <si>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</si>
  <si>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</si>
  <si>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</si>
  <si>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</si>
  <si>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</si>
  <si>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</si>
  <si>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</si>
  <si>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</si>
  <si>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</si>
  <si>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</si>
  <si>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</si>
  <si>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</si>
  <si>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</si>
  <si>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</si>
  <si>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</si>
  <si>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</si>
  <si>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</si>
  <si>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</si>
  <si>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</si>
  <si>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</si>
  <si>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</si>
  <si>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</si>
  <si>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</si>
  <si>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</si>
  <si>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</si>
  <si>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</si>
  <si>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</si>
  <si>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</si>
  <si>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</si>
  <si>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</si>
  <si>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</si>
  <si>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</si>
  <si>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</si>
  <si>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</si>
  <si>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</si>
  <si>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</si>
  <si>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</si>
  <si>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</si>
  <si>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</si>
  <si>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</si>
  <si>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</si>
  <si>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</si>
  <si>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</si>
  <si>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</si>
  <si>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</si>
  <si>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</si>
  <si>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</si>
  <si>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</si>
  <si>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</si>
  <si>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</si>
  <si>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</si>
  <si>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</si>
  <si>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</si>
  <si>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</si>
  <si>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</si>
  <si>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</si>
  <si>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</si>
  <si>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</si>
  <si>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</si>
  <si>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</si>
  <si>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</si>
  <si>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</si>
  <si>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</si>
  <si>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</si>
  <si>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</si>
  <si>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</si>
  <si>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</si>
  <si>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</si>
  <si>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</si>
  <si>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</si>
  <si>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</si>
  <si>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</si>
  <si>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</si>
  <si>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</si>
  <si>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</si>
  <si>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</si>
  <si>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</si>
  <si>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</si>
  <si>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</si>
  <si>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</si>
  <si>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</si>
  <si>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</si>
  <si>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</si>
  <si>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</si>
  <si>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</si>
  <si>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</si>
  <si>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</si>
  <si>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</si>
  <si>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</si>
  <si>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</si>
  <si>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</si>
  <si>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</si>
  <si>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</si>
  <si>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</si>
  <si>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</si>
  <si>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</si>
  <si>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</si>
  <si>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</si>
  <si>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</si>
  <si>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</si>
  <si>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</si>
  <si>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</si>
  <si>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</si>
  <si>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</si>
  <si>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</si>
  <si>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</si>
  <si>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</si>
  <si>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</si>
  <si>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</si>
  <si>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</si>
  <si>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</si>
  <si>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</si>
  <si>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</si>
  <si>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</si>
  <si>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</si>
  <si>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</si>
  <si>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</si>
  <si>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</si>
  <si>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</si>
  <si>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</si>
  <si>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</si>
  <si>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</si>
  <si>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</si>
  <si>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</si>
  <si>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</si>
  <si>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</si>
  <si>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</si>
  <si>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</si>
  <si>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</si>
  <si>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</si>
  <si>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</si>
  <si>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</si>
  <si>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</si>
  <si>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</si>
  <si>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</si>
  <si>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</si>
  <si>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</si>
  <si>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</si>
  <si>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</si>
  <si>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</si>
  <si>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</si>
  <si>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</si>
  <si>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</si>
  <si>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</si>
  <si>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</si>
  <si>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</si>
  <si>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</si>
  <si>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</si>
  <si>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</si>
  <si>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</si>
  <si>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</si>
  <si>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</si>
  <si>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</si>
  <si>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</si>
  <si>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</si>
  <si>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</si>
  <si>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</si>
  <si>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</si>
  <si>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</si>
  <si>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</si>
  <si>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</si>
  <si>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</si>
  <si>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</si>
  <si>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</si>
  <si>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</si>
  <si>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</si>
  <si>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</si>
  <si>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</si>
  <si>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</si>
  <si>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</si>
  <si>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</si>
  <si>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</si>
  <si>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</si>
  <si>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</si>
  <si>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</si>
  <si>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</si>
  <si>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</si>
  <si>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</si>
  <si>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</si>
  <si>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</si>
  <si>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</si>
  <si>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</si>
  <si>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</si>
  <si>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</si>
  <si>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</si>
  <si>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</si>
  <si>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</si>
  <si>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</si>
  <si>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</si>
  <si>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</si>
  <si>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</si>
  <si>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</si>
  <si>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</si>
  <si>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</si>
  <si>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</si>
  <si>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</si>
  <si>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</si>
  <si>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</si>
  <si>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</si>
  <si>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</si>
  <si>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</si>
  <si>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</si>
  <si>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</si>
  <si>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</si>
  <si>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</si>
  <si>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</si>
  <si>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</si>
  <si>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</si>
  <si>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</si>
  <si>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</si>
  <si>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</si>
  <si>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</si>
  <si>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</si>
  <si>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</si>
  <si>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</si>
  <si>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</si>
  <si>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</si>
  <si>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</si>
  <si>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</si>
  <si>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</si>
  <si>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</si>
  <si>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</si>
  <si>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</si>
  <si>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</si>
  <si>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</si>
  <si>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</si>
  <si>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</si>
  <si>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</si>
  <si>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</si>
  <si>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</si>
  <si>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</si>
  <si>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</si>
  <si>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</si>
  <si>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</si>
  <si>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</si>
  <si>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</si>
  <si>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</si>
  <si>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</si>
  <si>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</si>
  <si>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</si>
  <si>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</si>
  <si>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</si>
  <si>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</si>
  <si>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</si>
  <si>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</si>
  <si>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</si>
  <si>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</si>
  <si>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</si>
  <si>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</si>
  <si>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</si>
  <si>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</si>
  <si>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</si>
  <si>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</si>
  <si>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</si>
  <si>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</si>
  <si>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</si>
  <si>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</si>
  <si>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</si>
  <si>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</si>
  <si>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</si>
  <si>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</si>
  <si>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</si>
  <si>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</si>
  <si>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</si>
  <si>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</si>
  <si>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</si>
  <si>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</si>
  <si>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</si>
  <si>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</si>
  <si>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</si>
  <si>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</si>
  <si>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</si>
  <si>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</si>
  <si>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</si>
  <si>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</si>
  <si>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</si>
  <si>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</si>
  <si>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</si>
  <si>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</si>
  <si>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</si>
  <si>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</si>
  <si>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</si>
  <si>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</si>
  <si>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</si>
  <si>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</si>
  <si>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</si>
  <si>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</si>
  <si>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</si>
  <si>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</si>
  <si>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</si>
  <si>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</si>
  <si>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</si>
  <si>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</si>
  <si>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</si>
  <si>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</si>
  <si>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</si>
  <si>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</si>
  <si>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</si>
  <si>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</si>
  <si>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</si>
  <si>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</si>
  <si>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</si>
  <si>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</si>
  <si>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</si>
  <si>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</si>
  <si>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</si>
  <si>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</si>
  <si>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</si>
  <si>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</si>
  <si>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</si>
  <si>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</si>
  <si>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</si>
  <si>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</si>
  <si>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</si>
  <si>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</si>
  <si>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</si>
  <si>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</si>
  <si>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</si>
  <si>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</si>
  <si>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</si>
  <si>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</si>
  <si>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</si>
  <si>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</si>
  <si>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</si>
  <si>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</si>
  <si>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</si>
  <si>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</si>
  <si>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</si>
  <si>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</si>
  <si>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</si>
  <si>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</si>
  <si>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</si>
  <si>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</si>
  <si>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</si>
  <si>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</si>
  <si>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</si>
  <si>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</si>
  <si>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</si>
  <si>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</si>
  <si>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</si>
  <si>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</si>
  <si>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</si>
  <si>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</si>
  <si>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</si>
  <si>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</si>
  <si>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</si>
  <si>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</si>
  <si>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</si>
  <si>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</si>
  <si>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</si>
  <si>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</si>
  <si>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</si>
  <si>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</si>
  <si>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</si>
  <si>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</si>
  <si>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</si>
  <si>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</si>
  <si>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</si>
  <si>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</si>
  <si>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</si>
  <si>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</si>
  <si>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</si>
  <si>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</si>
  <si>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</si>
  <si>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</si>
  <si>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</si>
  <si>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</si>
  <si>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</si>
  <si>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</si>
  <si>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</si>
  <si>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</si>
  <si>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</si>
  <si>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</si>
  <si>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</si>
  <si>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</si>
  <si>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</si>
  <si>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</si>
  <si>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</si>
  <si>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</si>
  <si>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</si>
  <si>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</si>
  <si>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</si>
  <si>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</si>
  <si>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</si>
  <si>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</si>
  <si>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</si>
  <si>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</si>
  <si>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</si>
  <si>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</si>
  <si>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</si>
  <si>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</si>
  <si>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</si>
  <si>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</si>
  <si>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</si>
  <si>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</si>
  <si>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</si>
  <si>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</si>
  <si>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</si>
  <si>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</si>
  <si>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</si>
  <si>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</si>
  <si>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</si>
  <si>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</si>
  <si>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</si>
  <si>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</si>
  <si>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</si>
  <si>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</si>
  <si>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</si>
  <si>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</si>
  <si>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</si>
  <si>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</si>
  <si>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</si>
  <si>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</si>
  <si>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</si>
  <si>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</si>
  <si>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</si>
  <si>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</si>
  <si>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</si>
  <si>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</si>
  <si>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</si>
  <si>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</si>
  <si>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</si>
  <si>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</si>
  <si>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</si>
  <si>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</si>
  <si>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</si>
  <si>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</si>
  <si>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</si>
  <si>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</si>
  <si>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</si>
  <si>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</si>
  <si>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</si>
  <si>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</si>
  <si>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</si>
  <si>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</si>
  <si>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</si>
  <si>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</si>
  <si>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</si>
  <si>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</si>
  <si>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</si>
  <si>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</si>
  <si>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</si>
  <si>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</si>
  <si>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</si>
  <si>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</si>
  <si>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</si>
  <si>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</si>
  <si>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</si>
  <si>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</si>
  <si>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</si>
  <si>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</si>
  <si>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</si>
  <si>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</si>
  <si>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</si>
  <si>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</si>
  <si>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</si>
  <si>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</si>
  <si>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</si>
  <si>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</si>
  <si>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</si>
  <si>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</si>
  <si>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</si>
  <si>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</si>
  <si>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</si>
  <si>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</si>
  <si>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</si>
  <si>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</si>
  <si>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</si>
  <si>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</si>
  <si>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</si>
  <si>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</si>
  <si>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</si>
  <si>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</si>
  <si>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</si>
  <si>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</si>
  <si>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</si>
  <si>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</si>
  <si>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</si>
  <si>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</si>
  <si>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</si>
  <si>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</si>
  <si>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</si>
  <si>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</si>
  <si>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</si>
  <si>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</si>
  <si>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</si>
  <si>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</si>
  <si>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</si>
  <si>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</si>
  <si>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</si>
  <si>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</si>
  <si>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</si>
  <si>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</si>
  <si>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</si>
  <si>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</si>
  <si>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</si>
  <si>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</si>
  <si>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</si>
  <si>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</si>
  <si>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</si>
  <si>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</si>
  <si>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</si>
  <si>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</si>
  <si>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</si>
  <si>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</si>
  <si>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</si>
  <si>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</si>
  <si>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</si>
  <si>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</si>
  <si>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</si>
  <si>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</si>
  <si>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</si>
  <si>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</si>
  <si>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</si>
  <si>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</si>
  <si>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</si>
  <si>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</si>
  <si>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</si>
  <si>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</si>
  <si>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</si>
  <si>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</si>
  <si>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</si>
  <si>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</si>
  <si>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</si>
  <si>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</si>
  <si>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</si>
  <si>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</si>
  <si>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</si>
  <si>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</si>
  <si>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</si>
  <si>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</si>
  <si>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</si>
  <si>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</si>
  <si>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</si>
  <si>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</si>
  <si>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</si>
  <si>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</si>
  <si>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</si>
  <si>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</si>
  <si>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</si>
  <si>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</si>
  <si>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</si>
  <si>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</si>
  <si>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</si>
  <si>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</si>
  <si>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</si>
  <si>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</si>
  <si>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</si>
  <si>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</si>
  <si>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</si>
  <si>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</si>
  <si>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</si>
  <si>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</si>
  <si>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</si>
  <si>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</si>
  <si>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</si>
  <si>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</si>
  <si>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</si>
  <si>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</si>
  <si>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</si>
  <si>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</si>
  <si>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</si>
  <si>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</si>
  <si>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</si>
  <si>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</si>
  <si>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</si>
  <si>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</si>
  <si>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</si>
  <si>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</si>
  <si>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</si>
  <si>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</si>
  <si>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</si>
  <si>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</si>
  <si>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</si>
  <si>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</si>
  <si>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</si>
  <si>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</si>
  <si>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</si>
  <si>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</si>
  <si>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</si>
  <si>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</si>
  <si>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</si>
  <si>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</si>
  <si>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</si>
  <si>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</si>
  <si>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</si>
  <si>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</si>
  <si>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</si>
  <si>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</si>
  <si>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</si>
  <si>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</si>
  <si>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</si>
  <si>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</si>
  <si>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</si>
  <si>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</si>
  <si>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</si>
  <si>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</si>
  <si>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</si>
  <si>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</si>
  <si>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</si>
  <si>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</si>
  <si>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</si>
  <si>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</si>
  <si>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</si>
  <si>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</si>
  <si>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</si>
  <si>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</si>
  <si>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</si>
  <si>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</si>
  <si>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</si>
  <si>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</si>
  <si>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</si>
  <si>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</si>
  <si>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</si>
  <si>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</si>
  <si>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</si>
  <si>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</si>
  <si>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</si>
  <si>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</si>
  <si>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</si>
  <si>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</si>
  <si>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</si>
  <si>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</si>
  <si>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</si>
  <si>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</si>
  <si>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</si>
  <si>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</si>
  <si>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</si>
  <si>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</si>
  <si>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</si>
  <si>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</si>
  <si>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</si>
  <si>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</si>
  <si>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</si>
  <si>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</si>
  <si>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</si>
  <si>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</si>
  <si>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</si>
  <si>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</si>
  <si>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</si>
  <si>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</si>
  <si>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</si>
  <si>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</si>
  <si>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</si>
  <si>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</si>
  <si>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</si>
  <si>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</si>
  <si>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</si>
  <si>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</si>
  <si>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</si>
  <si>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</si>
  <si>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</si>
  <si>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</si>
  <si>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</si>
  <si>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</si>
  <si>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</si>
  <si>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</si>
  <si>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</si>
  <si>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</si>
  <si>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</si>
  <si>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</si>
  <si>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</si>
  <si>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</si>
  <si>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</si>
  <si>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</si>
  <si>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</si>
  <si>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</si>
  <si>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</si>
  <si>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</si>
  <si>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</si>
  <si>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</si>
  <si>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</si>
  <si>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</si>
  <si>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</si>
  <si>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</si>
  <si>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</si>
  <si>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</si>
  <si>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</si>
  <si>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</si>
  <si>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</si>
  <si>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</si>
  <si>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</si>
  <si>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</si>
  <si>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</si>
  <si>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</si>
  <si>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</si>
  <si>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</si>
  <si>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</si>
  <si>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</si>
  <si>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</si>
  <si>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</si>
  <si>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</si>
  <si>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</si>
  <si>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</si>
  <si>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</si>
  <si>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</si>
  <si>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</si>
  <si>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</si>
  <si>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</si>
  <si>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</si>
  <si>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</si>
  <si>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</si>
  <si>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</si>
  <si>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</si>
  <si>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</si>
  <si>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</si>
  <si>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</si>
  <si>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</si>
  <si>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</si>
  <si>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</si>
  <si>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</si>
  <si>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</si>
  <si>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</si>
  <si>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</si>
  <si>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</si>
  <si>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</si>
  <si>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</si>
  <si>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</si>
  <si>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</si>
  <si>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</si>
  <si>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</si>
  <si>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</si>
  <si>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</si>
  <si>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</si>
  <si>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</si>
  <si>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</si>
  <si>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</si>
  <si>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</si>
  <si>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</si>
  <si>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</si>
  <si>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</si>
  <si>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</si>
  <si>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</si>
  <si>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</si>
  <si>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</si>
  <si>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</si>
  <si>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</si>
  <si>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</si>
  <si>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</si>
  <si>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</si>
  <si>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</si>
  <si>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</si>
  <si>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</si>
  <si>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</si>
  <si>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</si>
  <si>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</si>
  <si>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</si>
  <si>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</si>
  <si>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</si>
  <si>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</si>
  <si>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</si>
  <si>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</si>
  <si>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</si>
  <si>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</si>
  <si>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</si>
  <si>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</si>
  <si>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</si>
  <si>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</si>
  <si>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</si>
  <si>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</si>
  <si>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</si>
  <si>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</si>
  <si>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</si>
  <si>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</si>
  <si>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</si>
  <si>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</si>
  <si>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</si>
  <si>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</si>
  <si>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</si>
  <si>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</si>
  <si>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</si>
  <si>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</si>
  <si>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</si>
  <si>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</si>
  <si>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</si>
  <si>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</si>
  <si>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</si>
  <si>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</si>
  <si>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</si>
  <si>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</si>
  <si>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</si>
  <si>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</si>
  <si>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</si>
  <si>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</si>
  <si>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</si>
  <si>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</si>
  <si>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</si>
  <si>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</si>
  <si>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</si>
  <si>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</si>
  <si>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</si>
  <si>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</si>
  <si>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</si>
  <si>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</si>
  <si>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</si>
  <si>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</si>
  <si>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</si>
  <si>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</si>
  <si>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</si>
  <si>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</si>
  <si>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</si>
  <si>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</si>
  <si>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</si>
  <si>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</si>
  <si>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</si>
  <si>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</si>
  <si>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</si>
  <si>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</si>
  <si>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</si>
  <si>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</si>
  <si>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</si>
  <si>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</si>
  <si>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</si>
  <si>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</si>
  <si>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</si>
  <si>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</si>
  <si>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</si>
  <si>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</si>
  <si>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</si>
  <si>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</si>
  <si>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</si>
  <si>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</si>
  <si>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</si>
  <si>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</si>
  <si>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</si>
  <si>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</si>
  <si>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</si>
  <si>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</si>
  <si>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</si>
  <si>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</si>
  <si>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</si>
  <si>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</si>
  <si>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</si>
  <si>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</si>
  <si>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</si>
  <si>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</si>
  <si>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</si>
  <si>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</si>
  <si>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</si>
  <si>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</si>
  <si>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</si>
  <si>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</si>
  <si>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</si>
  <si>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</si>
  <si>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</si>
  <si>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</si>
  <si>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</si>
  <si>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</si>
  <si>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</si>
  <si>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</si>
  <si>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</si>
  <si>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</si>
  <si>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</si>
  <si>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</si>
  <si>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</si>
  <si>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</si>
  <si>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</si>
  <si>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</si>
  <si>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</si>
  <si>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</si>
  <si>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</si>
  <si>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</si>
  <si>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</si>
  <si>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</si>
  <si>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</si>
  <si>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</si>
  <si>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</si>
  <si>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</si>
  <si>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</si>
  <si>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</si>
  <si>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</si>
  <si>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</si>
  <si>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</si>
  <si>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</si>
  <si>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</si>
  <si>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</si>
  <si>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</si>
  <si>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</si>
  <si>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</si>
  <si>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</si>
  <si>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</si>
  <si>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</si>
  <si>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</si>
  <si>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</si>
  <si>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</si>
  <si>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</si>
  <si>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</si>
  <si>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</si>
  <si>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</si>
  <si>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</si>
  <si>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</si>
  <si>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</si>
  <si>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</si>
  <si>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</si>
  <si>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</si>
  <si>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</si>
  <si>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</si>
  <si>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</si>
  <si>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</si>
  <si>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</si>
  <si>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</si>
  <si>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</si>
  <si>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</si>
  <si>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</si>
  <si>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</si>
  <si>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</si>
  <si>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</si>
  <si>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</si>
  <si>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</si>
  <si>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</si>
  <si>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</si>
  <si>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</si>
  <si>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</si>
  <si>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</si>
  <si>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</si>
  <si>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</si>
  <si>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</si>
  <si>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</si>
  <si>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</si>
  <si>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</si>
  <si>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</si>
  <si>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</si>
  <si>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</si>
  <si>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</si>
  <si>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</si>
  <si>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</si>
  <si>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</si>
  <si>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</si>
  <si>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</si>
  <si>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</si>
  <si>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</si>
  <si>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</si>
  <si>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</si>
  <si>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</si>
  <si>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</si>
  <si>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</si>
  <si>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</si>
  <si>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</si>
  <si>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</si>
  <si>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</si>
  <si>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</si>
  <si>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</si>
  <si>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</si>
  <si>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</si>
  <si>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</si>
  <si>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</si>
  <si>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</si>
  <si>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</si>
  <si>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</si>
  <si>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</si>
  <si>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</si>
  <si>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</si>
  <si>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</si>
  <si>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</si>
  <si>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</si>
  <si>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</si>
  <si>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</si>
  <si>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</si>
  <si>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</si>
  <si>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</si>
  <si>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</si>
  <si>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</si>
  <si>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</si>
  <si>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</si>
  <si>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</si>
  <si>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</si>
  <si>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</si>
  <si>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</si>
  <si>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</si>
  <si>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</si>
  <si>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</si>
  <si>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</si>
  <si>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</si>
  <si>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</si>
  <si>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</si>
  <si>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</si>
  <si>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</si>
  <si>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</si>
  <si>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</si>
  <si>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</si>
  <si>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</si>
  <si>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</si>
  <si>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</si>
  <si>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</si>
  <si>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</si>
  <si>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</si>
  <si>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</si>
  <si>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</si>
  <si>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</si>
  <si>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</si>
  <si>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</si>
  <si>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</si>
  <si>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</si>
  <si>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</si>
  <si>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</si>
  <si>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</si>
  <si>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</si>
  <si>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</si>
  <si>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</si>
  <si>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</si>
  <si>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</si>
  <si>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</si>
  <si>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</si>
  <si>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</si>
  <si>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</si>
  <si>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</si>
  <si>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</si>
  <si>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</si>
  <si>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</si>
  <si>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</si>
  <si>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</si>
  <si>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</si>
  <si>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</si>
  <si>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</si>
  <si>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</si>
  <si>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</si>
  <si>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</si>
  <si>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</si>
  <si>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</si>
  <si>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</si>
  <si>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</si>
  <si>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</si>
  <si>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</si>
  <si>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</si>
  <si>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</si>
  <si>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</si>
  <si>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</si>
  <si>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</si>
  <si>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</si>
  <si>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</si>
  <si>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</si>
  <si>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</si>
  <si>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</si>
  <si>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</si>
  <si>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</si>
  <si>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</si>
  <si>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</si>
  <si>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</si>
  <si>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</si>
  <si>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</si>
  <si>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</si>
  <si>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</si>
  <si>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</si>
  <si>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</si>
  <si>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</si>
  <si>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</si>
  <si>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</si>
  <si>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</si>
  <si>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</si>
  <si>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</si>
  <si>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</si>
  <si>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</si>
  <si>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</si>
  <si>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</si>
  <si>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</si>
  <si>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</si>
  <si>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</si>
  <si>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</si>
  <si>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</si>
  <si>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</si>
  <si>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</si>
  <si>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</si>
  <si>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</si>
  <si>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</si>
  <si>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</si>
  <si>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</si>
  <si>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</si>
  <si>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</si>
  <si>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</si>
  <si>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</si>
  <si>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</si>
  <si>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</si>
  <si>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</si>
  <si>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</si>
  <si>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</si>
  <si>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</si>
  <si>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</si>
  <si>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</si>
  <si>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</si>
  <si>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</si>
  <si>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</si>
  <si>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</si>
  <si>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</si>
  <si>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</si>
  <si>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</si>
  <si>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</si>
  <si>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</si>
  <si>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</si>
  <si>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</si>
  <si>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</si>
  <si>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</si>
  <si>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</si>
  <si>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</si>
  <si>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</si>
  <si>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</si>
  <si>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</si>
  <si>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</si>
  <si>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</si>
  <si>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</si>
  <si>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</si>
  <si>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</si>
  <si>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</si>
  <si>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</si>
  <si>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</si>
  <si>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</si>
  <si>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</si>
  <si>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</si>
  <si>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</si>
  <si>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</si>
  <si>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</si>
  <si>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</si>
  <si>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</si>
  <si>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</si>
  <si>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</si>
  <si>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</si>
  <si>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</si>
  <si>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</si>
  <si>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</si>
  <si>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</si>
  <si>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</si>
  <si>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</si>
  <si>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</si>
  <si>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</si>
  <si>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</si>
  <si>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</si>
  <si>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</si>
  <si>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</si>
  <si>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</si>
  <si>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</si>
  <si>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</si>
  <si>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</si>
  <si>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</si>
  <si>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</si>
  <si>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</si>
  <si>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</si>
  <si>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</si>
  <si>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</si>
  <si>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</si>
  <si>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</si>
  <si>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</si>
  <si>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</si>
  <si>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</si>
  <si>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</si>
  <si>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</si>
  <si>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</si>
  <si>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</si>
  <si>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</si>
  <si>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</si>
  <si>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</si>
  <si>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</si>
  <si>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</si>
  <si>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</si>
  <si>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</si>
  <si>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</si>
  <si>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</si>
  <si>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</si>
  <si>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</si>
  <si>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</si>
  <si>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</si>
  <si>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</si>
  <si>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</si>
  <si>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</si>
  <si>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</si>
  <si>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</si>
  <si>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</si>
  <si>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</si>
  <si>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</si>
  <si>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</si>
  <si>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</si>
  <si>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</si>
  <si>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</si>
  <si>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</si>
  <si>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</si>
  <si>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</si>
  <si>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</si>
  <si>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</si>
  <si>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</si>
  <si>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</si>
  <si>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</si>
  <si>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</si>
  <si>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</si>
  <si>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</si>
  <si>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</si>
  <si>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</si>
  <si>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</si>
  <si>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</si>
  <si>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</si>
  <si>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</si>
  <si>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</si>
  <si>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</si>
  <si>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</si>
  <si>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</si>
  <si>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</si>
  <si>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</si>
  <si>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</si>
  <si>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</si>
  <si>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</si>
  <si>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</si>
  <si>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</si>
  <si>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</si>
  <si>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</si>
  <si>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</si>
  <si>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</si>
  <si>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</si>
  <si>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</si>
  <si>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</si>
  <si>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</si>
  <si>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</si>
  <si>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</si>
  <si>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</si>
  <si>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</si>
  <si>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</si>
  <si>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</si>
  <si>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</si>
  <si>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</si>
  <si>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</si>
  <si>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</si>
  <si>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</si>
  <si>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</si>
  <si>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</si>
  <si>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</si>
  <si>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</si>
  <si>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</si>
  <si>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</si>
  <si>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</si>
  <si>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</si>
  <si>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</si>
  <si>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</si>
  <si>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</si>
  <si>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</si>
  <si>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</si>
  <si>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</si>
  <si>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</si>
  <si>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</si>
  <si>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</si>
  <si>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</si>
  <si>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</si>
  <si>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</si>
  <si>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</si>
  <si>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</si>
  <si>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</si>
  <si>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</si>
  <si>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</si>
  <si>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</si>
  <si>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</si>
  <si>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</si>
  <si>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</si>
  <si>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</si>
  <si>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</si>
  <si>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</si>
  <si>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</si>
  <si>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</si>
  <si>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</si>
  <si>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</si>
  <si>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</si>
  <si>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</si>
  <si>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</si>
  <si>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</si>
  <si>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</si>
  <si>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</si>
  <si>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</si>
  <si>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</si>
  <si>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</si>
  <si>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</si>
  <si>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</si>
  <si>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</si>
  <si>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</si>
  <si>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</si>
  <si>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</si>
  <si>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</si>
  <si>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</si>
  <si>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</si>
  <si>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</si>
  <si>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</si>
  <si>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</si>
  <si>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</si>
  <si>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</si>
  <si>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</si>
  <si>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</si>
  <si>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</si>
  <si>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</si>
  <si>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</si>
  <si>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</si>
  <si>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</si>
  <si>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</si>
  <si>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</si>
  <si>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</si>
  <si>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</si>
  <si>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</si>
  <si>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</si>
  <si>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</si>
  <si>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</si>
  <si>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</si>
  <si>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</si>
  <si>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</si>
  <si>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</si>
  <si>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</si>
  <si>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</si>
  <si>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</si>
  <si>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</si>
  <si>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</si>
  <si>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</si>
  <si>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</si>
  <si>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</si>
  <si>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</si>
  <si>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</si>
  <si>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</si>
  <si>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</si>
  <si>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</si>
  <si>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</si>
  <si>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</si>
  <si>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</si>
  <si>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</si>
  <si>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</si>
  <si>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</si>
  <si>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</si>
  <si>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</si>
  <si>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</si>
  <si>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</si>
  <si>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</si>
  <si>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</si>
  <si>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</si>
  <si>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</si>
  <si>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</si>
  <si>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</si>
  <si>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</si>
  <si>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</si>
  <si>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</si>
  <si>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</si>
  <si>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</si>
  <si>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</si>
  <si>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</si>
  <si>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</si>
  <si>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</si>
  <si>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</si>
  <si>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</si>
  <si>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</si>
  <si>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</si>
  <si>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</si>
  <si>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</si>
  <si>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</si>
  <si>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</si>
  <si>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</si>
  <si>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</si>
  <si>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</si>
  <si>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</si>
  <si>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</si>
  <si>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</si>
  <si>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</si>
  <si>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</si>
  <si>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</si>
  <si>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</si>
  <si>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</si>
  <si>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</si>
  <si>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</si>
  <si>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</si>
  <si>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</si>
  <si>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</si>
  <si>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</si>
  <si>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</si>
  <si>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</si>
  <si>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</si>
  <si>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</si>
  <si>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</si>
  <si>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</si>
  <si>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</si>
  <si>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</si>
  <si>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</si>
  <si>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</si>
  <si>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</si>
  <si>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</si>
  <si>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</si>
  <si>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</si>
  <si>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</si>
  <si>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</si>
  <si>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</si>
  <si>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</si>
  <si>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</si>
  <si>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</si>
  <si>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</si>
  <si>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</si>
  <si>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</si>
  <si>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</si>
  <si>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</si>
  <si>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</si>
  <si>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</si>
  <si>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</si>
  <si>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</si>
  <si>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</si>
  <si>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</si>
  <si>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</si>
  <si>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</si>
  <si>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</si>
  <si>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</si>
  <si>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</si>
  <si>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</si>
  <si>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</si>
  <si>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</si>
  <si>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</si>
  <si>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</si>
  <si>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</si>
  <si>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</si>
  <si>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</si>
  <si>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</si>
  <si>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</si>
  <si>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</si>
  <si>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</si>
  <si>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</si>
  <si>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</si>
  <si>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</si>
  <si>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</si>
  <si>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</si>
  <si>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</si>
  <si>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</si>
  <si>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</si>
  <si>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</si>
  <si>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</si>
  <si>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</si>
  <si>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</si>
  <si>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</si>
  <si>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</si>
  <si>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</si>
  <si>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</si>
  <si>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</si>
  <si>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</si>
  <si>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</si>
  <si>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</si>
  <si>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</si>
  <si>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</si>
  <si>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</si>
  <si>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</si>
  <si>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</si>
  <si>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</si>
  <si>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</si>
  <si>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</si>
  <si>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</si>
  <si>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</si>
  <si>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</si>
  <si>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</si>
  <si>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</si>
  <si>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</si>
  <si>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</si>
  <si>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</si>
  <si>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</si>
  <si>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</si>
  <si>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</si>
  <si>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</si>
  <si>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</si>
  <si>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</si>
  <si>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</si>
  <si>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</si>
  <si>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</si>
  <si>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</si>
  <si>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</si>
  <si>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</si>
  <si>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</si>
  <si>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</si>
  <si>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</si>
  <si>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</si>
  <si>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</si>
  <si>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</si>
  <si>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</si>
  <si>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</si>
  <si>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</si>
  <si>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</si>
  <si>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</si>
  <si>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</si>
  <si>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</si>
  <si>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</si>
  <si>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</si>
  <si>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</si>
  <si>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</si>
  <si>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</si>
  <si>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</si>
  <si>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</si>
  <si>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</si>
  <si>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</si>
  <si>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</si>
  <si>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</si>
  <si>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</si>
  <si>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</si>
  <si>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</si>
  <si>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</si>
  <si>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</si>
  <si>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</si>
  <si>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</si>
  <si>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</si>
  <si>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</si>
  <si>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</si>
  <si>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</si>
  <si>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</si>
  <si>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</si>
  <si>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</si>
  <si>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</si>
  <si>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</si>
  <si>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</si>
  <si>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</si>
  <si>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</si>
  <si>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</si>
  <si>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</si>
  <si>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</si>
  <si>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</si>
  <si>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</si>
  <si>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</si>
  <si>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</si>
  <si>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</si>
  <si>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</si>
  <si>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</si>
  <si>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</si>
  <si>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</si>
  <si>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</si>
  <si>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</si>
  <si>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</si>
  <si>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</si>
  <si>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</si>
  <si>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</si>
  <si>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</si>
  <si>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</si>
  <si>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</si>
  <si>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</si>
  <si>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</si>
  <si>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</si>
  <si>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</si>
  <si>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</si>
  <si>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</si>
  <si>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</si>
  <si>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</si>
  <si>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</si>
  <si>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</si>
  <si>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</si>
  <si>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</si>
  <si>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</si>
  <si>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</si>
  <si>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</si>
  <si>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</si>
  <si>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</si>
  <si>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</si>
  <si>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</si>
  <si>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</si>
  <si>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</si>
  <si>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</si>
  <si>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</si>
  <si>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</si>
  <si>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</si>
  <si>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</si>
  <si>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</si>
  <si>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</si>
  <si>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</si>
  <si>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</si>
  <si>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</si>
  <si>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</si>
  <si>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</si>
  <si>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</si>
  <si>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</si>
  <si>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</si>
  <si>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</si>
  <si>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</si>
  <si>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</si>
  <si>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</si>
  <si>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</si>
  <si>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</si>
  <si>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</si>
  <si>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</si>
  <si>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</si>
  <si>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</si>
  <si>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</si>
  <si>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</si>
  <si>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</si>
  <si>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</si>
  <si>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</si>
  <si>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</si>
  <si>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</si>
  <si>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</si>
  <si>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</si>
  <si>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</si>
  <si>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</si>
  <si>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</si>
  <si>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</si>
  <si>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</si>
  <si>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</si>
  <si>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</si>
  <si>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</si>
  <si>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</si>
  <si>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</si>
  <si>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</si>
  <si>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</si>
  <si>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</si>
  <si>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</si>
  <si>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</si>
  <si>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</si>
  <si>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</si>
  <si>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</si>
  <si>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</si>
  <si>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</si>
  <si>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</si>
  <si>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</si>
  <si>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</si>
  <si>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</si>
  <si>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</si>
  <si>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</si>
  <si>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</si>
  <si>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</si>
  <si>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</si>
  <si>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</si>
  <si>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</si>
  <si>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</si>
  <si>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</si>
  <si>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</si>
  <si>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</si>
  <si>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</si>
  <si>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</si>
  <si>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</si>
  <si>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</si>
  <si>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</si>
  <si>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</si>
  <si>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</si>
  <si>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</si>
  <si>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</si>
  <si>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</si>
  <si>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</si>
  <si>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</si>
  <si>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</si>
  <si>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</si>
  <si>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</si>
  <si>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</si>
  <si>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</si>
  <si>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</si>
  <si>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</si>
  <si>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</si>
  <si>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</si>
  <si>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</si>
  <si>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</si>
  <si>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</si>
  <si>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</si>
  <si>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</si>
  <si>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</si>
  <si>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</si>
  <si>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</si>
  <si>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</si>
  <si>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</si>
  <si>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</si>
  <si>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</si>
  <si>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</si>
  <si>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</si>
  <si>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</si>
  <si>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</si>
  <si>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</si>
  <si>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</si>
  <si>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</si>
  <si>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</si>
  <si>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</si>
  <si>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</si>
  <si>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</si>
  <si>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</si>
  <si>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</si>
  <si>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</si>
  <si>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</si>
  <si>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</si>
  <si>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</si>
  <si>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</si>
  <si>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</si>
  <si>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</si>
  <si>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</si>
  <si>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</si>
  <si>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</si>
  <si>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</si>
  <si>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</si>
  <si>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</si>
  <si>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</si>
  <si>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</si>
  <si>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</si>
  <si>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</si>
  <si>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</si>
  <si>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</si>
  <si>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</si>
  <si>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</si>
  <si>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</si>
  <si>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</si>
  <si>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</si>
  <si>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</si>
  <si>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</si>
  <si>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</si>
  <si>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</si>
  <si>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</si>
  <si>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</si>
  <si>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</si>
  <si>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</si>
  <si>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</si>
  <si>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</si>
  <si>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</si>
  <si>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</si>
  <si>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</si>
  <si>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</si>
  <si>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</si>
  <si>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</si>
  <si>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</si>
  <si>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</si>
  <si>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</si>
  <si>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</si>
  <si>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</si>
  <si>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</si>
  <si>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</si>
  <si>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</si>
  <si>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</si>
  <si>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</si>
  <si>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</si>
  <si>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</si>
  <si>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</si>
  <si>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</si>
  <si>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</si>
  <si>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</si>
  <si>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</si>
  <si>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</si>
  <si>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</si>
  <si>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</si>
  <si>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</si>
  <si>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</si>
  <si>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</si>
  <si>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</si>
  <si>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</si>
  <si>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</si>
  <si>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</si>
  <si>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</si>
  <si>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</si>
  <si>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</si>
  <si>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</si>
  <si>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</si>
  <si>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</si>
  <si>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</si>
  <si>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</si>
  <si>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</si>
  <si>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</si>
  <si>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</si>
  <si>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</si>
  <si>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</si>
  <si>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</si>
  <si>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</si>
  <si>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</si>
  <si>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</si>
  <si>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</si>
  <si>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</si>
  <si>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</si>
  <si>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</si>
  <si>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</si>
  <si>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</si>
  <si>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</si>
  <si>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</si>
  <si>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</si>
  <si>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</si>
  <si>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</si>
  <si>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</si>
  <si>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</si>
  <si>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</si>
  <si>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</si>
  <si>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</si>
  <si>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</si>
  <si>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</si>
  <si>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</si>
  <si>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</si>
  <si>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</si>
  <si>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</si>
  <si>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</si>
  <si>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</si>
  <si>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</si>
  <si>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</si>
  <si>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</si>
  <si>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</si>
  <si>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</si>
  <si>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</si>
  <si>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</si>
  <si>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</si>
  <si>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</si>
  <si>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</si>
  <si>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</si>
  <si>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</si>
  <si>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</si>
  <si>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</si>
  <si>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</si>
  <si>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</si>
  <si>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</si>
  <si>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</si>
  <si>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</si>
  <si>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</si>
  <si>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</si>
  <si>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</si>
  <si>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</si>
  <si>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</si>
  <si>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</si>
  <si>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</si>
  <si>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</si>
  <si>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</si>
  <si>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</si>
  <si>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</si>
  <si>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</si>
  <si>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</si>
  <si>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</si>
  <si>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</si>
  <si>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</si>
  <si>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</si>
  <si>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</si>
  <si>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</si>
  <si>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</si>
  <si>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</si>
  <si>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</si>
  <si>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</si>
  <si>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</si>
  <si>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</si>
  <si>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</si>
  <si>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</si>
  <si>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</si>
  <si>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</si>
  <si>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</si>
  <si>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</si>
  <si>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</si>
  <si>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</si>
  <si>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</si>
  <si>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</si>
  <si>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</si>
  <si>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</si>
  <si>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</si>
  <si>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</si>
  <si>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</si>
  <si>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</si>
  <si>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</si>
  <si>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</si>
  <si>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</si>
  <si>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</si>
  <si>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</si>
  <si>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</si>
  <si>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</si>
  <si>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</si>
  <si>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</si>
  <si>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</si>
  <si>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</si>
  <si>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</si>
  <si>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</si>
  <si>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</si>
  <si>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</si>
  <si>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</si>
  <si>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</si>
  <si>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</si>
  <si>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</si>
  <si>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</si>
  <si>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</si>
  <si>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</si>
  <si>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</si>
  <si>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</si>
  <si>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</si>
  <si>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</si>
  <si>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</si>
  <si>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</si>
  <si>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</si>
  <si>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</si>
  <si>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</si>
  <si>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</si>
  <si>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</si>
  <si>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</si>
  <si>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</si>
  <si>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</si>
  <si>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</si>
  <si>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</si>
  <si>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</si>
  <si>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</si>
  <si>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</si>
  <si>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</si>
  <si>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</si>
  <si>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</si>
  <si>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</si>
  <si>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</si>
  <si>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</si>
  <si>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</si>
  <si>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</si>
  <si>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</si>
  <si>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</si>
  <si>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</si>
  <si>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</si>
  <si>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</si>
  <si>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</si>
  <si>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</si>
  <si>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</si>
  <si>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</si>
  <si>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</si>
  <si>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</si>
  <si>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</si>
  <si>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</si>
  <si>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</si>
  <si>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</si>
  <si>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</si>
  <si>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</si>
  <si>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</si>
  <si>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</si>
  <si>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</si>
  <si>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</si>
  <si>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</si>
  <si>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</si>
  <si>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</si>
  <si>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</si>
  <si>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</si>
  <si>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</si>
  <si>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</si>
  <si>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</si>
  <si>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</si>
  <si>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</si>
  <si>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</si>
  <si>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</si>
  <si>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</si>
  <si>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</si>
  <si>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</si>
  <si>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</si>
  <si>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</si>
  <si>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</si>
  <si>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</si>
  <si>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</si>
  <si>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</si>
  <si>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</si>
  <si>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</si>
  <si>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</si>
  <si>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</si>
  <si>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</si>
  <si>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</si>
  <si>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</si>
  <si>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</si>
  <si>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</si>
  <si>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</si>
  <si>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</si>
  <si>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</si>
  <si>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</si>
  <si>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</si>
  <si>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</si>
  <si>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</si>
  <si>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</si>
  <si>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</si>
  <si>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</si>
  <si>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</si>
  <si>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</si>
  <si>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</si>
  <si>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</si>
  <si>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</si>
  <si>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</si>
  <si>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</si>
  <si>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</si>
  <si>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</si>
  <si>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</si>
  <si>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</si>
  <si>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</si>
  <si>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</si>
  <si>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</si>
  <si>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</si>
  <si>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</si>
  <si>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</si>
  <si>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</si>
  <si>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</si>
  <si>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</si>
  <si>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</si>
  <si>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</si>
  <si>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</si>
  <si>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</si>
  <si>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</si>
  <si>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</si>
  <si>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</si>
  <si>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</si>
  <si>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</si>
  <si>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</si>
  <si>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</si>
  <si>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</si>
  <si>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</si>
  <si>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</si>
  <si>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</si>
  <si>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</si>
  <si>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</si>
  <si>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</si>
  <si>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</si>
  <si>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</si>
  <si>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</si>
  <si>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</si>
  <si>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</si>
  <si>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</si>
  <si>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</si>
  <si>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</si>
  <si>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</si>
  <si>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</si>
  <si>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</si>
  <si>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</si>
  <si>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</si>
  <si>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</si>
  <si>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</si>
  <si>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</si>
  <si>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</si>
  <si>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</si>
  <si>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</si>
  <si>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</si>
  <si>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</si>
  <si>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</si>
  <si>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</si>
  <si>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</si>
  <si>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</si>
  <si>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</si>
  <si>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</si>
  <si>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</si>
  <si>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</si>
  <si>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</si>
  <si>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</si>
  <si>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</si>
  <si>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</si>
  <si>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</si>
  <si>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</si>
  <si>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</si>
  <si>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</si>
  <si>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</si>
  <si>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</si>
  <si>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</si>
  <si>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</si>
  <si>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</si>
  <si>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</si>
  <si>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</si>
  <si>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</si>
  <si>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</si>
  <si>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</si>
  <si>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</si>
  <si>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</si>
  <si>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</si>
  <si>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</si>
  <si>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</si>
  <si>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</si>
  <si>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</si>
  <si>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</si>
  <si>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</si>
  <si>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</si>
  <si>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</si>
  <si>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</si>
  <si>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</si>
  <si>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</si>
  <si>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</si>
  <si>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</si>
  <si>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</si>
  <si>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</si>
  <si>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</si>
  <si>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</si>
  <si>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</si>
  <si>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</si>
  <si>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</si>
  <si>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</si>
  <si>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</si>
  <si>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</si>
  <si>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</si>
  <si>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</si>
  <si>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</si>
  <si>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</si>
  <si>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</si>
  <si>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</si>
  <si>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</si>
  <si>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</si>
  <si>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</si>
  <si>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</si>
  <si>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</si>
  <si>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</si>
  <si>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</si>
  <si>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</si>
  <si>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</si>
  <si>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</si>
  <si>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</si>
  <si>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</si>
  <si>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</si>
  <si>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</si>
  <si>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</si>
  <si>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</si>
  <si>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</si>
  <si>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</si>
  <si>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</si>
  <si>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</si>
  <si>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</si>
  <si>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</si>
  <si>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</si>
  <si>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</si>
  <si>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</si>
  <si>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</si>
  <si>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</si>
  <si>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</si>
  <si>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</si>
  <si>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</si>
  <si>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</si>
  <si>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</si>
  <si>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</si>
  <si>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</si>
  <si>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</si>
  <si>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</si>
  <si>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</si>
  <si>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</si>
  <si>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</si>
  <si>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</si>
  <si>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</si>
  <si>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</si>
  <si>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</si>
  <si>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</si>
  <si>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</si>
  <si>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</si>
  <si>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</si>
  <si>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</si>
  <si>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</si>
  <si>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</si>
  <si>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</si>
  <si>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</si>
  <si>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</si>
  <si>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</si>
  <si>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</si>
  <si>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</si>
  <si>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</si>
  <si>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</si>
  <si>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</si>
  <si>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</si>
  <si>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</si>
  <si>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</si>
  <si>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</si>
  <si>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</si>
  <si>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</si>
  <si>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</si>
  <si>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</si>
  <si>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</si>
  <si>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</si>
  <si>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</si>
  <si>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</si>
  <si>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</si>
  <si>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</si>
  <si>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</si>
  <si>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</si>
  <si>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</si>
  <si>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</si>
  <si>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</si>
  <si>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</si>
  <si>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</si>
  <si>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</si>
  <si>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</si>
  <si>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</si>
  <si>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</si>
  <si>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</si>
  <si>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</si>
  <si>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</si>
  <si>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</si>
  <si>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</si>
  <si>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</si>
  <si>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</si>
  <si>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</si>
  <si>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</si>
  <si>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</si>
  <si>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</si>
  <si>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</si>
  <si>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</si>
  <si>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</si>
  <si>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</si>
  <si>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</si>
  <si>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</si>
  <si>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</si>
  <si>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</si>
  <si>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</si>
  <si>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</si>
  <si>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</si>
  <si>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</si>
  <si>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</si>
  <si>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</si>
  <si>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</si>
  <si>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</si>
  <si>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</si>
  <si>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</si>
  <si>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</si>
  <si>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</si>
  <si>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</si>
  <si>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</si>
  <si>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</si>
  <si>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</si>
  <si>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</si>
  <si>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</si>
  <si>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</si>
  <si>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</si>
  <si>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</si>
  <si>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</si>
  <si>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</si>
  <si>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</si>
  <si>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</si>
  <si>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</si>
  <si>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</si>
  <si>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</si>
  <si>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</si>
  <si>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</si>
  <si>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</si>
  <si>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</si>
  <si>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</si>
  <si>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</si>
  <si>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</si>
  <si>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</si>
  <si>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</si>
  <si>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</si>
  <si>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</si>
  <si>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</si>
  <si>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</si>
  <si>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</si>
  <si>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</si>
  <si>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</si>
  <si>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</si>
  <si>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</si>
  <si>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</si>
  <si>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</si>
  <si>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</si>
  <si>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</si>
  <si>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</si>
  <si>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</si>
  <si>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</si>
  <si>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</si>
  <si>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</si>
  <si>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</si>
  <si>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</si>
  <si>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</si>
  <si>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</si>
  <si>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</si>
  <si>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</si>
  <si>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</si>
  <si>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</si>
  <si>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</si>
  <si>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</si>
  <si>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</si>
  <si>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</si>
  <si>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</si>
  <si>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</si>
  <si>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</si>
  <si>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</si>
  <si>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</si>
  <si>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</si>
  <si>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</si>
  <si>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</si>
  <si>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</si>
  <si>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</si>
  <si>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</si>
  <si>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</si>
  <si>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</si>
  <si>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</si>
  <si>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</si>
  <si>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</si>
  <si>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</si>
  <si>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</si>
  <si>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</si>
  <si>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</si>
  <si>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</si>
  <si>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</si>
  <si>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</si>
  <si>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</si>
  <si>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</si>
  <si>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</si>
  <si>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</si>
  <si>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</si>
  <si>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</si>
  <si>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</si>
  <si>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</si>
  <si>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</si>
  <si>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</si>
  <si>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</si>
  <si>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</si>
  <si>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</si>
  <si>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</si>
  <si>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</si>
  <si>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</si>
  <si>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</si>
  <si>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</si>
  <si>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</si>
  <si>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</si>
  <si>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</si>
  <si>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</si>
  <si>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</si>
  <si>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</si>
  <si>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</si>
  <si>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</si>
  <si>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</si>
  <si>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</si>
  <si>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</si>
  <si>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</si>
  <si>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</si>
  <si>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</si>
  <si>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</si>
  <si>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</si>
  <si>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</si>
  <si>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</si>
  <si>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</si>
  <si>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</si>
  <si>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</si>
  <si>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</si>
  <si>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</si>
  <si>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</si>
  <si>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</si>
  <si>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</si>
  <si>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</si>
  <si>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</si>
  <si>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</si>
  <si>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</si>
  <si>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</si>
  <si>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</si>
  <si>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</si>
  <si>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</si>
  <si>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</si>
  <si>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</si>
  <si>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</si>
  <si>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</si>
  <si>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</si>
  <si>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</si>
  <si>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</si>
  <si>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</si>
  <si>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</si>
  <si>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</si>
  <si>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</si>
  <si>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</si>
  <si>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</si>
  <si>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</si>
  <si>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</si>
  <si>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</si>
  <si>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</si>
  <si>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</si>
  <si>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</si>
  <si>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</si>
  <si>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</si>
  <si>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</si>
  <si>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</si>
  <si>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</si>
  <si>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</si>
  <si>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</si>
  <si>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</si>
  <si>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</si>
  <si>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</si>
  <si>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</si>
  <si>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</si>
  <si>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</si>
  <si>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</si>
  <si>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</si>
  <si>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</si>
  <si>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</si>
  <si>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</si>
  <si>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</si>
  <si>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</si>
  <si>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</si>
  <si>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</si>
  <si>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</si>
  <si>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</si>
  <si>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</si>
  <si>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</si>
  <si>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</si>
  <si>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</si>
  <si>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</si>
  <si>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</si>
  <si>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</si>
  <si>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</si>
  <si>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</si>
  <si>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</si>
  <si>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</si>
  <si>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</si>
  <si>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</si>
  <si>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</si>
  <si>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</si>
  <si>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</si>
  <si>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</si>
  <si>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</si>
  <si>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</si>
  <si>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</si>
  <si>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</si>
  <si>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</si>
  <si>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</si>
  <si>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</si>
  <si>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</si>
  <si>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</si>
  <si>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</si>
  <si>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</si>
  <si>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</si>
  <si>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</si>
  <si>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</si>
  <si>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</si>
  <si>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</si>
  <si>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</si>
  <si>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</si>
  <si>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</si>
  <si>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</si>
  <si>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</si>
  <si>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</si>
  <si>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</si>
  <si>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</si>
  <si>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</si>
  <si>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</si>
  <si>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</si>
  <si>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</si>
  <si>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</si>
  <si>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</si>
  <si>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</si>
  <si>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</si>
  <si>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</si>
  <si>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</si>
  <si>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</si>
  <si>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</si>
  <si>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</si>
  <si>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</si>
  <si>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</si>
  <si>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</si>
  <si>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</si>
  <si>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</si>
  <si>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</si>
  <si>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</si>
  <si>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</si>
  <si>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</si>
  <si>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</si>
  <si>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</si>
  <si>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</si>
  <si>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</si>
  <si>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</si>
  <si>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</si>
  <si>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</si>
  <si>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</si>
  <si>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</si>
  <si>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</si>
  <si>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</si>
  <si>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</si>
  <si>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</si>
  <si>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</si>
  <si>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</si>
  <si>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</si>
  <si>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</si>
  <si>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</si>
  <si>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</si>
  <si>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</si>
  <si>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</si>
  <si>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</si>
  <si>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</si>
  <si>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</si>
  <si>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</si>
  <si>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</si>
  <si>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</si>
  <si>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</si>
  <si>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</si>
  <si>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</si>
  <si>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</si>
  <si>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</si>
  <si>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</si>
  <si>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</si>
  <si>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</si>
  <si>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</si>
  <si>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</si>
  <si>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</si>
  <si>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</si>
  <si>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</si>
  <si>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</si>
  <si>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</si>
  <si>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</si>
  <si>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</si>
  <si>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</si>
  <si>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</si>
  <si>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</si>
  <si>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</si>
  <si>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</si>
  <si>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</si>
  <si>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</si>
  <si>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</si>
  <si>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</si>
  <si>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</si>
  <si>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</si>
  <si>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</si>
  <si>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</si>
  <si>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</si>
  <si>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</si>
  <si>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</si>
  <si>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</si>
  <si>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</si>
  <si>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</si>
  <si>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</si>
  <si>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</si>
  <si>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</si>
  <si>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</si>
  <si>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</si>
  <si>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</si>
  <si>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</si>
  <si>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</si>
  <si>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</si>
  <si>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</si>
  <si>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</si>
  <si>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</si>
  <si>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</si>
  <si>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</si>
  <si>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</si>
  <si>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</si>
  <si>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</si>
  <si>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</si>
  <si>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</si>
  <si>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</si>
  <si>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</si>
  <si>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</si>
  <si>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</si>
  <si>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</si>
  <si>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</si>
  <si>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</si>
  <si>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</si>
  <si>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</si>
  <si>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</si>
  <si>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</si>
  <si>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</si>
  <si>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</si>
  <si>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</si>
  <si>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</si>
  <si>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</si>
  <si>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</si>
  <si>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</si>
  <si>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</si>
  <si>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</si>
  <si>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</si>
  <si>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</si>
  <si>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</si>
  <si>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</si>
  <si>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</si>
  <si>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</si>
  <si>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</si>
  <si>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</si>
  <si>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</si>
  <si>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</si>
  <si>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</si>
  <si>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</si>
  <si>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</si>
  <si>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</si>
  <si>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</si>
  <si>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</si>
  <si>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</si>
  <si>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</si>
  <si>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</si>
  <si>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</si>
  <si>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</si>
  <si>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</si>
  <si>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</si>
  <si>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</si>
  <si>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</si>
  <si>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</si>
  <si>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</si>
  <si>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</si>
  <si>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</si>
  <si>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</si>
  <si>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</si>
  <si>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</si>
  <si>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</si>
  <si>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</si>
  <si>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</si>
  <si>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</si>
  <si>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</si>
  <si>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</si>
  <si>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</si>
  <si>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</si>
  <si>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</si>
  <si>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</si>
  <si>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</si>
  <si>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</si>
  <si>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</si>
  <si>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</si>
  <si>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</si>
  <si>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</si>
  <si>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</si>
  <si>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</si>
  <si>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</si>
  <si>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</si>
  <si>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</si>
  <si>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</si>
  <si>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</si>
  <si>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</si>
  <si>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</si>
  <si>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</si>
  <si>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</si>
  <si>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</si>
  <si>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</si>
  <si>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</si>
  <si>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</si>
  <si>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</si>
  <si>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</si>
  <si>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</si>
  <si>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</si>
  <si>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</si>
  <si>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</si>
  <si>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</si>
  <si>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</si>
  <si>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</si>
  <si>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</si>
  <si>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</si>
  <si>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</si>
  <si>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</si>
  <si>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</si>
  <si>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</si>
  <si>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</si>
  <si>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</si>
  <si>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</si>
  <si>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</si>
  <si>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</si>
  <si>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</si>
  <si>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</si>
  <si>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</si>
  <si>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</si>
  <si>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</si>
  <si>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</si>
  <si>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</si>
  <si>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</si>
  <si>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</si>
  <si>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</si>
  <si>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</si>
  <si>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</si>
  <si>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</si>
  <si>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</si>
  <si>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</si>
  <si>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</si>
  <si>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</si>
  <si>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</si>
  <si>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</si>
  <si>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</si>
  <si>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</si>
  <si>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</si>
  <si>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</si>
  <si>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</si>
  <si>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</si>
  <si>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</si>
  <si>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</si>
  <si>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</si>
  <si>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</si>
  <si>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</si>
  <si>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</si>
  <si>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</si>
  <si>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</si>
  <si>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</si>
  <si>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</si>
  <si>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</si>
  <si>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</si>
  <si>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</si>
  <si>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</si>
  <si>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</si>
  <si>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</si>
  <si>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</si>
  <si>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</si>
  <si>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</si>
  <si>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</si>
  <si>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</si>
  <si>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</si>
  <si>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</si>
  <si>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</si>
  <si>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</si>
  <si>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</si>
  <si>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</si>
  <si>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</si>
  <si>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</si>
  <si>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</si>
  <si>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</si>
  <si>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</si>
  <si>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</si>
  <si>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</si>
  <si>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</si>
  <si>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</si>
  <si>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</si>
  <si>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</si>
  <si>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</si>
  <si>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</si>
  <si>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</si>
  <si>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</si>
  <si>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</si>
  <si>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</si>
  <si>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</si>
  <si>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</si>
  <si>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</si>
  <si>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</si>
  <si>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</si>
  <si>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</si>
  <si>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</si>
  <si>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</si>
  <si>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</si>
  <si>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</si>
  <si>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</si>
  <si>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</si>
  <si>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</si>
  <si>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</si>
  <si>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</si>
  <si>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</si>
  <si>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</si>
  <si>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</si>
  <si>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</si>
  <si>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</si>
  <si>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</si>
  <si>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</si>
  <si>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</si>
  <si>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</si>
  <si>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</si>
  <si>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</si>
  <si>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</si>
  <si>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</si>
  <si>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</si>
  <si>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</si>
  <si>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</si>
  <si>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</si>
  <si>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</si>
  <si>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</si>
  <si>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</si>
  <si>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</si>
  <si>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</si>
  <si>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</si>
  <si>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</si>
  <si>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</si>
  <si>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</si>
  <si>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</si>
  <si>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</si>
  <si>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</si>
  <si>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</si>
  <si>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</si>
  <si>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</si>
  <si>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</si>
  <si>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</si>
  <si>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</si>
  <si>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</si>
  <si>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</si>
  <si>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</si>
  <si>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</si>
  <si>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</si>
  <si>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</si>
  <si>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</si>
  <si>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</si>
  <si>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</si>
  <si>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</si>
  <si>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</si>
  <si>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</si>
  <si>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</si>
  <si>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</si>
  <si>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</si>
  <si>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</si>
  <si>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</si>
  <si>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</si>
  <si>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</si>
  <si>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</si>
  <si>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</si>
  <si>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</si>
  <si>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</si>
  <si>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</si>
  <si>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</si>
  <si>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</si>
  <si>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</si>
  <si>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</si>
  <si>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</si>
  <si>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</si>
  <si>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</si>
  <si>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</si>
  <si>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</si>
  <si>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</si>
  <si>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</si>
  <si>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</si>
  <si>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</si>
  <si>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</si>
  <si>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</si>
  <si>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</si>
  <si>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</si>
  <si>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</si>
  <si>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</si>
  <si>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</si>
  <si>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</si>
  <si>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</si>
  <si>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</si>
  <si>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</si>
  <si>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</si>
  <si>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</si>
  <si>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</si>
  <si>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</si>
  <si>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</si>
  <si>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</si>
  <si>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</si>
  <si>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</si>
  <si>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</si>
  <si>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</si>
  <si>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</si>
  <si>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</si>
  <si>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</si>
  <si>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</si>
  <si>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</si>
  <si>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</si>
  <si>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</si>
  <si>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</si>
  <si>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</si>
  <si>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</si>
  <si>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</si>
  <si>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</si>
  <si>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</si>
  <si>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</si>
  <si>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</si>
  <si>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</si>
  <si>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</si>
  <si>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</si>
  <si>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</si>
  <si>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</si>
  <si>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</si>
  <si>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</si>
  <si>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</si>
  <si>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</si>
  <si>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</si>
  <si>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</si>
  <si>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</si>
  <si>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</si>
  <si>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</si>
  <si>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</si>
  <si>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</si>
  <si>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</si>
  <si>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</si>
  <si>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</si>
  <si>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</si>
  <si>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</si>
  <si>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</si>
  <si>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</si>
  <si>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</si>
  <si>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</si>
  <si>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</si>
  <si>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</si>
  <si>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</si>
  <si>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</si>
  <si>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</si>
  <si>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</si>
  <si>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</si>
  <si>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</si>
  <si>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</si>
  <si>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</si>
  <si>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</si>
  <si>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</si>
  <si>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</si>
  <si>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</si>
  <si>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</si>
  <si>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</si>
  <si>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</si>
  <si>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</si>
  <si>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</si>
  <si>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</si>
  <si>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</si>
  <si>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</si>
  <si>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</si>
  <si>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</si>
  <si>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</si>
  <si>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</si>
  <si>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</si>
  <si>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</si>
  <si>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</si>
  <si>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</si>
  <si>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</si>
  <si>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</si>
  <si>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</si>
  <si>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</si>
  <si>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</si>
  <si>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</si>
  <si>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</si>
  <si>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</si>
  <si>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</si>
  <si>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</si>
  <si>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</si>
  <si>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</si>
  <si>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</si>
  <si>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</si>
  <si>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</si>
  <si>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</si>
  <si>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</si>
  <si>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</si>
  <si>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</si>
  <si>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</si>
  <si>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</si>
  <si>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</si>
  <si>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</si>
  <si>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</si>
  <si>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</si>
  <si>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</si>
  <si>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</si>
  <si>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</si>
  <si>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</si>
  <si>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</si>
  <si>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</si>
  <si>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</si>
  <si>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</si>
  <si>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</si>
  <si>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</si>
  <si>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</si>
  <si>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</si>
  <si>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</si>
  <si>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</si>
  <si>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</si>
  <si>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</si>
  <si>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</si>
  <si>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</si>
  <si>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</si>
  <si>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</si>
  <si>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</si>
  <si>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</si>
  <si>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</si>
  <si>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</si>
  <si>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</si>
  <si>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</si>
  <si>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</si>
  <si>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</si>
  <si>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</si>
  <si>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</si>
  <si>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</si>
  <si>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</si>
  <si>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</si>
  <si>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</si>
  <si>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</si>
  <si>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</si>
  <si>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</si>
  <si>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</si>
  <si>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</si>
  <si>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</si>
  <si>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</si>
  <si>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</si>
  <si>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</si>
  <si>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</si>
  <si>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</si>
  <si>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</si>
  <si>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</si>
  <si>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</si>
  <si>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</si>
  <si>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</si>
  <si>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</si>
  <si>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</si>
  <si>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</si>
  <si>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</si>
  <si>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</si>
  <si>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</si>
  <si>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</si>
  <si>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</si>
  <si>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</si>
  <si>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</si>
  <si>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</si>
  <si>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</si>
  <si>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</si>
  <si>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</si>
  <si>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</si>
  <si>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</si>
  <si>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</si>
  <si>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</si>
  <si>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</si>
  <si>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</si>
  <si>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</si>
  <si>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</si>
  <si>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</si>
  <si>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</si>
  <si>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</si>
  <si>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</si>
  <si>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</si>
  <si>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</si>
  <si>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</si>
  <si>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</si>
  <si>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</si>
  <si>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</si>
  <si>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</si>
  <si>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</si>
  <si>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</si>
  <si>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</si>
  <si>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</si>
  <si>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</si>
  <si>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</si>
  <si>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</si>
  <si>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</si>
  <si>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</si>
  <si>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</si>
  <si>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</si>
  <si>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</si>
  <si>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</si>
  <si>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</si>
  <si>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</si>
  <si>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</si>
  <si>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</si>
  <si>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</si>
  <si>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</si>
  <si>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</si>
  <si>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</si>
  <si>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</si>
  <si>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</si>
  <si>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</si>
  <si>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</si>
  <si>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</si>
  <si>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</si>
  <si>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</si>
  <si>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</si>
  <si>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</si>
  <si>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</si>
  <si>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</si>
  <si>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</si>
  <si>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</si>
  <si>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</si>
  <si>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</si>
  <si>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</si>
  <si>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</si>
  <si>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</si>
  <si>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</si>
  <si>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</si>
  <si>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</si>
  <si>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</si>
  <si>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</si>
  <si>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</si>
  <si>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</si>
  <si>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</si>
  <si>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</si>
  <si>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</si>
  <si>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</si>
  <si>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</si>
  <si>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</si>
  <si>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</si>
  <si>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</si>
  <si>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</si>
  <si>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</si>
  <si>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</si>
  <si>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</si>
  <si>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</si>
  <si>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</si>
  <si>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</si>
  <si>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</si>
  <si>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</si>
  <si>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</si>
  <si>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</si>
  <si>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</si>
  <si>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</si>
  <si>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</si>
  <si>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</si>
  <si>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</si>
  <si>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</si>
  <si>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</si>
  <si>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</si>
  <si>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</si>
  <si>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</si>
  <si>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</si>
  <si>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</si>
  <si>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</si>
  <si>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</si>
  <si>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</si>
  <si>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</si>
  <si>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</si>
  <si>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</si>
  <si>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</si>
  <si>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</si>
  <si>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</si>
  <si>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</si>
  <si>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</si>
  <si>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</si>
  <si>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</si>
  <si>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</si>
  <si>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</si>
  <si>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</si>
  <si>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</si>
  <si>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</si>
  <si>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</si>
  <si>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</si>
  <si>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</si>
  <si>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</si>
  <si>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</si>
  <si>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</si>
  <si>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</si>
  <si>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</si>
  <si>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</si>
  <si>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</si>
  <si>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</si>
  <si>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</si>
  <si>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</si>
  <si>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</si>
  <si>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</si>
  <si>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</si>
  <si>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</si>
  <si>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</si>
  <si>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</si>
  <si>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</si>
  <si>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</si>
  <si>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</si>
  <si>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</si>
  <si>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</si>
  <si>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</si>
  <si>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</si>
  <si>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</si>
  <si>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</si>
  <si>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</si>
  <si>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</si>
  <si>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</si>
  <si>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</si>
  <si>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</si>
  <si>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</si>
  <si>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</si>
  <si>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</si>
  <si>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</si>
  <si>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</si>
  <si>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</si>
  <si>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</si>
  <si>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</si>
  <si>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</si>
  <si>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</si>
  <si>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</si>
  <si>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</si>
  <si>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</si>
  <si>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</si>
  <si>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</si>
  <si>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</si>
  <si>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</si>
  <si>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</si>
  <si>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</si>
  <si>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</si>
  <si>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</si>
  <si>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</si>
  <si>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</si>
  <si>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</si>
  <si>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</si>
  <si>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</si>
  <si>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</si>
  <si>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</si>
  <si>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</si>
  <si>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</si>
  <si>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</si>
  <si>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</si>
  <si>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</si>
  <si>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</si>
  <si>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</si>
  <si>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</si>
  <si>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</si>
  <si>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</si>
  <si>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</si>
  <si>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</si>
  <si>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</si>
  <si>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</si>
  <si>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</si>
  <si>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</si>
  <si>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</si>
  <si>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</si>
  <si>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</si>
  <si>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</si>
  <si>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</si>
  <si>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</si>
  <si>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</si>
  <si>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</si>
  <si>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</si>
  <si>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</si>
  <si>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</si>
  <si>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</si>
  <si>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</si>
  <si>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</si>
  <si>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</si>
  <si>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</si>
  <si>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</si>
  <si>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</si>
  <si>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</si>
  <si>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</si>
  <si>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</si>
  <si>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</si>
  <si>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</si>
  <si>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</si>
  <si>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</si>
  <si>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</si>
  <si>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</si>
  <si>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</si>
  <si>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</si>
  <si>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</si>
  <si>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</si>
  <si>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</si>
  <si>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</si>
  <si>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</si>
  <si>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</si>
  <si>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</si>
  <si>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</si>
  <si>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</si>
  <si>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</si>
  <si>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</si>
  <si>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</si>
  <si>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</si>
  <si>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</si>
  <si>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</si>
  <si>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</si>
  <si>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</si>
  <si>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</si>
  <si>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</si>
  <si>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</si>
  <si>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</si>
  <si>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</si>
  <si>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</si>
  <si>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</si>
  <si>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</si>
  <si>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</si>
  <si>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</si>
  <si>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</si>
  <si>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</si>
  <si>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</si>
  <si>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</si>
  <si>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</si>
  <si>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</si>
  <si>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</si>
  <si>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</si>
  <si>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</si>
  <si>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</si>
  <si>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</si>
  <si>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</si>
  <si>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</si>
  <si>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</si>
  <si>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</si>
  <si>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</si>
  <si>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</si>
  <si>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</si>
  <si>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</si>
  <si>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</si>
  <si>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</si>
  <si>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</si>
  <si>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</si>
  <si>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</si>
  <si>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</si>
  <si>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</si>
  <si>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</si>
  <si>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</si>
  <si>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</si>
  <si>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</si>
  <si>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</si>
  <si>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</si>
  <si>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</si>
  <si>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</si>
  <si>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</si>
  <si>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</si>
  <si>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</si>
  <si>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</si>
  <si>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</si>
  <si>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</si>
  <si>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</si>
  <si>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</si>
  <si>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</si>
  <si>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</si>
  <si>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</si>
  <si>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</si>
  <si>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</si>
  <si>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</si>
  <si>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</si>
  <si>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</si>
  <si>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</si>
  <si>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</si>
  <si>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</si>
  <si>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</si>
  <si>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</si>
  <si>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</si>
  <si>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</si>
  <si>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</si>
  <si>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</si>
  <si>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</si>
  <si>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</si>
  <si>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</si>
  <si>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</si>
  <si>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</si>
  <si>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</si>
  <si>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</si>
  <si>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</si>
  <si>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</si>
  <si>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</si>
  <si>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</si>
  <si>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</si>
  <si>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</si>
  <si>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</si>
  <si>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</si>
  <si>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</si>
  <si>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</si>
  <si>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</si>
  <si>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</si>
  <si>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</si>
  <si>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</si>
  <si>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</si>
  <si>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</si>
  <si>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</si>
  <si>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</si>
  <si>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</si>
  <si>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</si>
  <si>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</si>
  <si>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</si>
  <si>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</si>
  <si>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</si>
  <si>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</si>
  <si>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</si>
  <si>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</si>
  <si>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</si>
  <si>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</si>
  <si>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</si>
  <si>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</si>
  <si>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</si>
  <si>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</si>
  <si>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</si>
  <si>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</si>
  <si>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</si>
  <si>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</si>
  <si>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</si>
  <si>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</si>
  <si>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</si>
  <si>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</si>
  <si>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</si>
  <si>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</si>
  <si>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</si>
  <si>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</si>
  <si>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</si>
  <si>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</si>
  <si>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</si>
  <si>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</si>
  <si>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</si>
  <si>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</si>
  <si>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</si>
  <si>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</si>
  <si>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</si>
  <si>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</si>
  <si>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</si>
  <si>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</si>
  <si>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</si>
  <si>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</si>
  <si>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</si>
  <si>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</si>
  <si>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</si>
  <si>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</si>
  <si>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</si>
  <si>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</si>
  <si>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</si>
  <si>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</si>
  <si>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</si>
  <si>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</si>
  <si>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</si>
  <si>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</si>
  <si>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</si>
  <si>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</si>
  <si>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</si>
  <si>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</si>
  <si>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</si>
  <si>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</si>
  <si>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</si>
  <si>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</si>
  <si>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</si>
  <si>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</si>
  <si>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</si>
  <si>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</si>
  <si>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</si>
  <si>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</si>
  <si>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</si>
  <si>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</si>
  <si>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</si>
  <si>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</si>
  <si>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</si>
  <si>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</si>
  <si>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</si>
  <si>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</si>
  <si>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</si>
  <si>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</si>
  <si>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</si>
  <si>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</si>
  <si>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</si>
  <si>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</si>
  <si>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</si>
  <si>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</si>
  <si>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</si>
  <si>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</si>
  <si>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</si>
  <si>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</si>
  <si>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</si>
  <si>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</si>
  <si>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</si>
  <si>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</si>
  <si>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</si>
  <si>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</si>
  <si>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</si>
  <si>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</si>
  <si>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</si>
  <si>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</si>
  <si>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</si>
  <si>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</si>
  <si>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</si>
  <si>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</si>
  <si>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</si>
  <si>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</si>
  <si>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</si>
  <si>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</si>
  <si>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</si>
  <si>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</si>
  <si>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</si>
  <si>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</si>
  <si>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</si>
  <si>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</si>
  <si>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</si>
  <si>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</si>
  <si>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</si>
  <si>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</si>
  <si>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</si>
  <si>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</si>
  <si>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</si>
  <si>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</si>
  <si>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</si>
  <si>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</si>
  <si>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</si>
  <si>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</si>
  <si>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</si>
  <si>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</si>
  <si>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</si>
  <si>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</si>
  <si>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</si>
  <si>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</si>
  <si>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</si>
  <si>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</si>
  <si>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</si>
  <si>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</si>
  <si>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</si>
  <si>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</si>
  <si>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</si>
  <si>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</si>
  <si>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</si>
  <si>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</si>
  <si>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</si>
  <si>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</si>
  <si>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</si>
  <si>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</si>
  <si>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</si>
  <si>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</si>
  <si>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</si>
  <si>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</si>
  <si>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</si>
  <si>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</si>
  <si>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</si>
  <si>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</si>
  <si>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</si>
  <si>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</si>
  <si>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</si>
  <si>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</si>
  <si>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</si>
  <si>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</si>
  <si>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</si>
  <si>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</si>
  <si>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</si>
  <si>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</si>
  <si>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</si>
  <si>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</si>
  <si>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</si>
  <si>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</si>
  <si>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</si>
  <si>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</si>
  <si>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</si>
  <si>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</si>
  <si>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</si>
  <si>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</si>
  <si>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</si>
  <si>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</si>
  <si>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</si>
  <si>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</si>
  <si>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</si>
  <si>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</si>
  <si>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</si>
  <si>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</si>
  <si>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</si>
  <si>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</si>
  <si>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</si>
  <si>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</si>
  <si>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</si>
  <si>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</si>
  <si>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</si>
  <si>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</si>
  <si>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</si>
  <si>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</si>
  <si>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</si>
  <si>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</si>
  <si>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</si>
  <si>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</si>
  <si>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</si>
  <si>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</si>
  <si>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</si>
  <si>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</si>
  <si>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</si>
  <si>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</si>
  <si>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</si>
  <si>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</si>
  <si>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</si>
  <si>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</si>
  <si>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</si>
  <si>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</si>
  <si>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</si>
  <si>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</si>
  <si>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</si>
  <si>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</si>
  <si>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</si>
  <si>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</si>
  <si>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</si>
  <si>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</si>
  <si>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</si>
  <si>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</si>
  <si>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</si>
  <si>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</si>
  <si>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</si>
  <si>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</si>
  <si>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</si>
  <si>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</si>
  <si>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</si>
  <si>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</si>
  <si>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</si>
  <si>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</si>
  <si>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</si>
  <si>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</si>
  <si>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</si>
  <si>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</si>
  <si>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</si>
  <si>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</si>
  <si>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</si>
  <si>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</si>
  <si>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</si>
  <si>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</si>
  <si>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</si>
  <si>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</si>
  <si>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</si>
  <si>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</si>
  <si>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</si>
  <si>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</si>
  <si>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</si>
  <si>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</si>
  <si>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</si>
  <si>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</si>
  <si>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</si>
  <si>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</si>
  <si>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</si>
  <si>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</si>
  <si>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</si>
  <si>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</si>
  <si>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</si>
  <si>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</si>
  <si>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</si>
  <si>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</si>
  <si>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</si>
  <si>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</si>
  <si>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</si>
  <si>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</si>
  <si>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</si>
  <si>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</si>
  <si>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</si>
  <si>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</si>
  <si>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</si>
  <si>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</si>
  <si>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</si>
  <si>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</si>
  <si>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</si>
  <si>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</si>
  <si>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</si>
  <si>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</si>
  <si>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</si>
  <si>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</si>
  <si>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</si>
  <si>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</si>
  <si>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</si>
  <si>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</si>
  <si>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</si>
  <si>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</si>
  <si>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</si>
  <si>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</si>
  <si>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</si>
  <si>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</si>
  <si>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</si>
  <si>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</si>
  <si>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</si>
  <si>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</si>
  <si>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</si>
  <si>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</si>
  <si>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</si>
  <si>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</si>
  <si>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</si>
  <si>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</si>
  <si>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</si>
  <si>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</si>
  <si>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</si>
  <si>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</si>
  <si>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</si>
  <si>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</si>
  <si>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</si>
  <si>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</si>
  <si>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</si>
  <si>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</si>
  <si>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</si>
  <si>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</si>
  <si>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</si>
  <si>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</si>
  <si>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</si>
  <si>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</si>
  <si>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</si>
  <si>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</si>
  <si>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</si>
  <si>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</si>
  <si>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</si>
  <si>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</si>
  <si>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</si>
  <si>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</si>
  <si>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</si>
  <si>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</si>
  <si>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</si>
  <si>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</si>
  <si>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</si>
  <si>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</si>
  <si>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</si>
  <si>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</si>
  <si>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</si>
  <si>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</si>
  <si>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</si>
  <si>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</si>
  <si>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</si>
  <si>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</si>
  <si>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</si>
  <si>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</si>
  <si>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</si>
  <si>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</si>
  <si>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</si>
  <si>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</si>
  <si>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</si>
  <si>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</si>
  <si>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</si>
  <si>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</si>
  <si>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</si>
  <si>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</si>
  <si>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</si>
  <si>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</si>
  <si>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</si>
  <si>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</si>
  <si>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</si>
  <si>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</si>
  <si>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</si>
  <si>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</si>
  <si>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</si>
  <si>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</si>
  <si>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</si>
  <si>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</si>
  <si>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</si>
  <si>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</si>
  <si>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</si>
  <si>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</si>
  <si>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</si>
  <si>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</si>
  <si>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</si>
  <si>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</si>
  <si>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</si>
  <si>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</si>
  <si>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</si>
  <si>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</si>
  <si>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</si>
  <si>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</si>
  <si>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</si>
  <si>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</si>
  <si>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</si>
  <si>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</si>
  <si>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</si>
  <si>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</si>
  <si>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</si>
  <si>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</si>
  <si>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</si>
  <si>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</si>
  <si>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</si>
  <si>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</si>
  <si>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</si>
  <si>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</si>
  <si>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</si>
  <si>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</si>
  <si>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</si>
  <si>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</si>
  <si>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</si>
  <si>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</si>
  <si>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</si>
  <si>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</si>
  <si>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</si>
  <si>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</si>
  <si>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</si>
  <si>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</si>
  <si>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</si>
  <si>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</si>
  <si>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</si>
  <si>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</si>
  <si>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</si>
  <si>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</si>
  <si>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</si>
  <si>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</si>
  <si>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</si>
  <si>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</si>
  <si>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</si>
  <si>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</si>
  <si>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</si>
  <si>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</si>
  <si>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</si>
  <si>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</si>
  <si>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</si>
  <si>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</si>
  <si>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</si>
  <si>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</si>
  <si>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</si>
  <si>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</si>
  <si>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</si>
  <si>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</si>
  <si>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</si>
  <si>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</si>
  <si>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</si>
  <si>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</si>
  <si>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</si>
  <si>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</si>
  <si>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</si>
  <si>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</si>
  <si>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</si>
  <si>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</si>
  <si>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</si>
  <si>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</si>
  <si>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</si>
  <si>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</si>
  <si>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</si>
  <si>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</si>
  <si>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</si>
  <si>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</si>
  <si>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</si>
  <si>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</si>
  <si>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</si>
  <si>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</si>
  <si>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</si>
  <si>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</si>
  <si>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</si>
  <si>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</si>
  <si>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</si>
  <si>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</si>
  <si>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</si>
  <si>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</si>
  <si>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</si>
  <si>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</si>
  <si>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</si>
  <si>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</si>
  <si>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</si>
  <si>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</si>
  <si>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</si>
  <si>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</si>
  <si>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</si>
  <si>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</si>
  <si>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</si>
  <si>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</si>
  <si>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</si>
  <si>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</si>
  <si>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</si>
  <si>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</si>
  <si>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</si>
  <si>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</si>
  <si>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</si>
  <si>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</si>
  <si>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</si>
  <si>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</si>
  <si>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</si>
  <si>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</si>
  <si>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</si>
  <si>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</si>
  <si>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</si>
  <si>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</si>
  <si>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</si>
  <si>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</si>
  <si>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</si>
  <si>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</si>
  <si>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</si>
  <si>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</si>
  <si>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</si>
  <si>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</si>
  <si>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</si>
  <si>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</si>
  <si>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</si>
  <si>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</si>
  <si>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</si>
  <si>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</si>
  <si>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</si>
  <si>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</si>
  <si>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</si>
  <si>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</si>
  <si>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</si>
  <si>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</si>
  <si>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</si>
  <si>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</si>
  <si>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</si>
  <si>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</si>
  <si>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</si>
  <si>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</si>
  <si>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</si>
  <si>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</si>
  <si>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</si>
  <si>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</si>
  <si>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</si>
  <si>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</si>
  <si>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</si>
  <si>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</si>
  <si>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</si>
  <si>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</si>
  <si>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</si>
  <si>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</si>
  <si>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</si>
  <si>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</si>
  <si>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</si>
  <si>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</si>
  <si>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</si>
  <si>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</si>
  <si>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</si>
  <si>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</si>
  <si>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</si>
  <si>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</si>
  <si>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</si>
  <si>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</si>
  <si>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</si>
  <si>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</si>
  <si>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</si>
  <si>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</si>
  <si>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</si>
  <si>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</si>
  <si>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</si>
  <si>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</si>
  <si>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</si>
  <si>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</si>
  <si>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</si>
  <si>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</si>
  <si>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</si>
  <si>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</si>
  <si>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</si>
  <si>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</si>
  <si>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</si>
  <si>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</si>
  <si>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</si>
  <si>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</si>
  <si>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</si>
  <si>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</si>
  <si>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</si>
  <si>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</si>
  <si>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</si>
  <si>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</si>
  <si>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</si>
  <si>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</si>
  <si>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</si>
  <si>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</si>
  <si>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</si>
  <si>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</si>
  <si>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</si>
  <si>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</si>
  <si>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</si>
  <si>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</si>
  <si>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</si>
  <si>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</si>
  <si>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</si>
  <si>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</si>
  <si>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</si>
  <si>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</si>
  <si>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</si>
  <si>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</si>
  <si>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</si>
  <si>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</si>
  <si>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</si>
  <si>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</si>
  <si>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</si>
  <si>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</si>
  <si>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</si>
  <si>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</si>
  <si>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</si>
  <si>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</si>
  <si>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</si>
  <si>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</si>
  <si>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</si>
  <si>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</si>
  <si>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</si>
  <si>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</si>
  <si>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</si>
  <si>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</si>
  <si>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</si>
  <si>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</si>
  <si>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</si>
  <si>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</si>
  <si>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</si>
  <si>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</si>
  <si>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</si>
  <si>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</si>
  <si>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</si>
  <si>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</si>
  <si>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</si>
  <si>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</si>
  <si>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</si>
  <si>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</si>
  <si>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</si>
  <si>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</si>
  <si>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</si>
  <si>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</si>
  <si>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</si>
  <si>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</si>
  <si>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</si>
  <si>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</si>
  <si>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</si>
  <si>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</si>
  <si>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</si>
  <si>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</si>
  <si>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</si>
  <si>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</si>
  <si>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</si>
  <si>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</si>
  <si>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</si>
  <si>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</si>
  <si>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</si>
  <si>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</si>
  <si>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</si>
  <si>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</si>
  <si>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</si>
  <si>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</si>
  <si>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</si>
  <si>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</si>
  <si>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</si>
  <si>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</si>
  <si>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</si>
  <si>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</si>
  <si>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</si>
  <si>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</si>
  <si>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</si>
  <si>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</si>
  <si>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</si>
  <si>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</si>
  <si>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</si>
  <si>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</si>
  <si>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</si>
  <si>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</si>
  <si>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</si>
  <si>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</si>
  <si>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</si>
  <si>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</si>
  <si>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</si>
  <si>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</si>
  <si>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</si>
  <si>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</si>
  <si>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</si>
  <si>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</si>
  <si>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</si>
  <si>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</si>
  <si>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</si>
  <si>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</si>
  <si>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</si>
  <si>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</si>
  <si>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</si>
  <si>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</si>
  <si>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</si>
  <si>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</si>
  <si>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</si>
  <si>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</si>
  <si>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</si>
  <si>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</si>
  <si>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</si>
  <si>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</si>
  <si>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</si>
  <si>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</si>
  <si>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</si>
  <si>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</si>
  <si>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</si>
  <si>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</si>
  <si>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</si>
  <si>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</si>
  <si>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</si>
  <si>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</si>
  <si>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</si>
  <si>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</si>
  <si>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</si>
  <si>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</si>
  <si>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</si>
  <si>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</si>
  <si>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</si>
  <si>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</si>
  <si>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</si>
  <si>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</si>
  <si>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</si>
  <si>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</si>
  <si>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</si>
  <si>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</si>
  <si>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</si>
  <si>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</si>
  <si>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</si>
  <si>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</si>
  <si>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</si>
  <si>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</si>
  <si>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</si>
  <si>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</si>
  <si>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</si>
  <si>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</si>
  <si>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</si>
  <si>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</si>
  <si>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</si>
  <si>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</si>
  <si>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</si>
  <si>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</si>
  <si>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</si>
  <si>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</si>
  <si>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</si>
  <si>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</si>
  <si>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</si>
  <si>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</si>
  <si>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</si>
  <si>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</si>
  <si>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</si>
  <si>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</si>
  <si>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</si>
  <si>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</si>
  <si>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</si>
  <si>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</si>
  <si>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</si>
  <si>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</si>
  <si>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</si>
  <si>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</si>
  <si>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</si>
  <si>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</si>
  <si>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</si>
  <si>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</si>
  <si>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</si>
  <si>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</si>
  <si>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</si>
  <si>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</si>
  <si>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</si>
  <si>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</si>
  <si>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</si>
  <si>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</si>
  <si>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</si>
  <si>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</si>
  <si>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</si>
  <si>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</si>
  <si>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</si>
  <si>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</si>
  <si>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</si>
  <si>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</si>
  <si>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</si>
  <si>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</si>
  <si>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</si>
  <si>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</si>
  <si>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</si>
  <si>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</si>
  <si>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</si>
  <si>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</si>
  <si>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</si>
  <si>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</si>
  <si>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</si>
  <si>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</si>
  <si>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</si>
  <si>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</si>
  <si>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</si>
  <si>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</si>
  <si>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</si>
  <si>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</si>
  <si>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</si>
  <si>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</si>
  <si>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</si>
  <si>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</si>
  <si>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</si>
  <si>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</si>
  <si>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</si>
  <si>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</si>
  <si>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</si>
  <si>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</si>
  <si>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</si>
  <si>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</si>
  <si>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</si>
  <si>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</si>
  <si>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</si>
  <si>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</si>
  <si>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</si>
  <si>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</si>
  <si>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</si>
  <si>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</si>
  <si>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</si>
  <si>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</si>
  <si>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</si>
  <si>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</si>
  <si>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</si>
  <si>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</si>
  <si>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</si>
  <si>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</si>
  <si>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</si>
  <si>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</si>
  <si>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</si>
  <si>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</si>
  <si>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</si>
  <si>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</si>
  <si>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</si>
  <si>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</si>
  <si>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</si>
  <si>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</si>
  <si>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</si>
  <si>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</si>
  <si>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</si>
  <si>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</si>
  <si>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</si>
  <si>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</si>
  <si>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</si>
  <si>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</si>
  <si>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</si>
  <si>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</si>
  <si>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</si>
  <si>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</si>
  <si>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</si>
  <si>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</si>
  <si>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</si>
  <si>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</si>
  <si>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</si>
  <si>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</si>
  <si>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</si>
  <si>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</si>
  <si>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</si>
  <si>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</si>
  <si>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</si>
  <si>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</si>
  <si>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</si>
  <si>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</si>
  <si>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</si>
  <si>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</si>
  <si>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</si>
  <si>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</si>
  <si>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</si>
  <si>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</si>
  <si>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</si>
  <si>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</si>
  <si>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</si>
  <si>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</si>
  <si>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</si>
  <si>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</si>
  <si>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</si>
  <si>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</si>
  <si>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</si>
  <si>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</si>
  <si>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</si>
  <si>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</si>
  <si>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</si>
  <si>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</si>
  <si>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</si>
  <si>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</si>
  <si>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</si>
  <si>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</si>
  <si>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</si>
  <si>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</si>
  <si>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</si>
  <si>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</si>
  <si>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</si>
  <si>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</si>
  <si>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</si>
  <si>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</si>
  <si>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</si>
  <si>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</si>
  <si>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</si>
  <si>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</si>
  <si>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</si>
  <si>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</si>
  <si>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</si>
  <si>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</si>
  <si>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</si>
  <si>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</si>
  <si>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</si>
  <si>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</si>
  <si>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</si>
  <si>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</si>
  <si>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</si>
  <si>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</si>
  <si>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</si>
  <si>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</si>
  <si>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</si>
  <si>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</si>
  <si>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</si>
  <si>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</si>
  <si>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</si>
  <si>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</si>
  <si>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</si>
  <si>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</si>
  <si>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</si>
  <si>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</si>
  <si>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</si>
  <si>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</si>
  <si>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</si>
  <si>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</si>
  <si>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</si>
  <si>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</si>
  <si>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</si>
  <si>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</si>
  <si>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</si>
  <si>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</si>
  <si>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</si>
  <si>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</si>
  <si>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</si>
  <si>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</si>
  <si>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</si>
  <si>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</si>
  <si>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</si>
  <si>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</si>
  <si>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</si>
  <si>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</si>
  <si>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</si>
  <si>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</si>
  <si>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</si>
  <si>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</si>
  <si>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</si>
  <si>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</si>
  <si>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</si>
  <si>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</si>
  <si>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</si>
  <si>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</si>
  <si>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</si>
  <si>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</si>
  <si>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</si>
  <si>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</si>
  <si>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</si>
  <si>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</si>
  <si>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</si>
  <si>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</si>
  <si>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</si>
  <si>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</si>
  <si>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</si>
  <si>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</si>
  <si>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</si>
  <si>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</si>
  <si>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</si>
  <si>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</si>
  <si>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</si>
  <si>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</si>
  <si>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</si>
  <si>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</si>
  <si>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</si>
  <si>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</si>
  <si>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</si>
  <si>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</si>
  <si>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</si>
  <si>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</si>
  <si>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</si>
  <si>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</si>
  <si>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</si>
  <si>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</si>
  <si>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</si>
  <si>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</si>
  <si>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</si>
  <si>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</si>
  <si>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</si>
  <si>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</si>
  <si>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</si>
  <si>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</si>
  <si>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</si>
  <si>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</si>
  <si>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</si>
  <si>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</si>
  <si>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</si>
  <si>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</si>
  <si>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</si>
  <si>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</si>
  <si>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</si>
  <si>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</si>
  <si>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</si>
  <si>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</si>
  <si>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</si>
  <si>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</si>
  <si>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</si>
  <si>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</si>
  <si>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</si>
  <si>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</si>
  <si>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</si>
  <si>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</si>
  <si>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</si>
  <si>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</si>
  <si>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</si>
  <si>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</si>
  <si>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</si>
  <si>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</si>
  <si>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</si>
  <si>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</si>
  <si>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</si>
  <si>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</si>
  <si>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</si>
  <si>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</si>
  <si>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</si>
  <si>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</si>
  <si>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</si>
  <si>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</si>
  <si>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</si>
  <si>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</si>
  <si>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</si>
  <si>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</si>
  <si>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</si>
  <si>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</si>
  <si>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</si>
  <si>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</si>
  <si>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</si>
  <si>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</si>
  <si>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</si>
  <si>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</si>
  <si>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</si>
  <si>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</si>
  <si>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</si>
  <si>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</si>
  <si>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</si>
  <si>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</si>
  <si>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</si>
  <si>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</si>
  <si>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</si>
  <si>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</si>
  <si>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</si>
  <si>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</si>
  <si>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</si>
  <si>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</si>
  <si>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</si>
  <si>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</si>
  <si>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</si>
  <si>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</si>
  <si>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</si>
  <si>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</si>
  <si>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</si>
  <si>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</si>
  <si>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</si>
  <si>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</si>
  <si>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</si>
  <si>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</si>
  <si>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</si>
  <si>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</si>
  <si>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</si>
  <si>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</si>
  <si>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</si>
  <si>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</si>
  <si>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</si>
  <si>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</si>
  <si>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</si>
  <si>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</si>
  <si>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</si>
  <si>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</si>
  <si>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</si>
  <si>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</si>
  <si>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</si>
  <si>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</si>
  <si>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</si>
  <si>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</si>
  <si>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</si>
  <si>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</si>
  <si>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</si>
  <si>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</si>
  <si>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</si>
  <si>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</si>
  <si>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</si>
  <si>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</si>
  <si>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</si>
  <si>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</si>
  <si>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</si>
  <si>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</si>
  <si>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</si>
  <si>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</si>
  <si>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</si>
  <si>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</si>
  <si>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</si>
  <si>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</si>
  <si>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</si>
  <si>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</si>
  <si>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</si>
  <si>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</si>
  <si>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</si>
  <si>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</si>
  <si>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</si>
  <si>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</si>
  <si>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</si>
  <si>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</si>
  <si>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</si>
  <si>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</si>
  <si>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</si>
  <si>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</si>
  <si>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</si>
  <si>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</si>
  <si>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</si>
  <si>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</si>
  <si>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</si>
  <si>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</si>
  <si>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</si>
  <si>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</si>
  <si>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</si>
  <si>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</si>
  <si>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</si>
  <si>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</si>
  <si>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</si>
  <si>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</si>
  <si>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</si>
  <si>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</si>
  <si>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</si>
  <si>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</si>
  <si>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</si>
  <si>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</si>
  <si>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</si>
  <si>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</si>
  <si>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</si>
  <si>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</si>
  <si>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</si>
  <si>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</si>
  <si>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</si>
  <si>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</si>
  <si>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</si>
  <si>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</si>
  <si>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</si>
  <si>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</si>
  <si>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</si>
  <si>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</si>
  <si>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</si>
  <si>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</si>
  <si>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</si>
  <si>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</si>
  <si>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</si>
  <si>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</si>
  <si>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</si>
  <si>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</si>
  <si>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</si>
  <si>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</si>
  <si>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</si>
  <si>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</si>
  <si>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</si>
  <si>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</si>
  <si>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</si>
  <si>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</si>
  <si>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</si>
  <si>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</si>
  <si>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</si>
  <si>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</si>
  <si>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</si>
  <si>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</si>
  <si>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</si>
  <si>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</si>
  <si>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</si>
  <si>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</si>
  <si>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</si>
  <si>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</si>
  <si>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</si>
  <si>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</si>
  <si>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</si>
  <si>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</si>
  <si>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</si>
  <si>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</si>
  <si>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</si>
  <si>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</si>
  <si>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</si>
  <si>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</si>
  <si>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</si>
  <si>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</si>
  <si>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</si>
  <si>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</si>
  <si>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</si>
  <si>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</si>
  <si>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</si>
  <si>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</si>
  <si>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</si>
  <si>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</si>
  <si>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</si>
  <si>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</si>
  <si>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</si>
  <si>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</si>
  <si>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</si>
  <si>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</si>
  <si>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</si>
  <si>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</si>
  <si>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</si>
  <si>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</si>
  <si>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</si>
  <si>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</si>
  <si>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</si>
  <si>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</si>
  <si>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</si>
  <si>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</si>
  <si>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</si>
  <si>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</si>
  <si>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</si>
  <si>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</si>
  <si>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</si>
  <si>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</si>
  <si>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</si>
  <si>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</si>
  <si>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</si>
  <si>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</si>
  <si>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</si>
  <si>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</si>
  <si>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</si>
  <si>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</si>
  <si>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</si>
  <si>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</si>
  <si>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</si>
  <si>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</si>
  <si>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</si>
  <si>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</si>
  <si>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</si>
  <si>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</si>
  <si>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</si>
  <si>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</si>
  <si>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</si>
  <si>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</si>
  <si>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</si>
  <si>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</si>
  <si>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</si>
  <si>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</si>
  <si>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</si>
  <si>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</si>
  <si>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</si>
  <si>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</si>
  <si>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</si>
  <si>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</si>
  <si>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</si>
  <si>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</si>
  <si>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</si>
  <si>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</si>
  <si>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</si>
  <si>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</si>
  <si>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</si>
  <si>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</si>
  <si>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</si>
  <si>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</si>
  <si>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</si>
  <si>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</si>
  <si>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</si>
  <si>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</si>
  <si>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</si>
  <si>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</si>
  <si>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</si>
  <si>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</si>
  <si>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</si>
  <si>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</si>
  <si>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</si>
  <si>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</si>
  <si>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</si>
  <si>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</si>
  <si>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</si>
  <si>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</si>
  <si>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</si>
  <si>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</si>
  <si>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</si>
  <si>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</si>
  <si>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</si>
  <si>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</si>
  <si>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</si>
  <si>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</si>
  <si>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</si>
  <si>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</si>
  <si>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</si>
  <si>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</si>
  <si>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</si>
  <si>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</si>
  <si>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</si>
  <si>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</si>
  <si>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</si>
  <si>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</si>
  <si>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</si>
  <si>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</si>
  <si>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</si>
  <si>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</si>
  <si>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</si>
  <si>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</si>
  <si>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</si>
  <si>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</si>
  <si>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</si>
  <si>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</si>
  <si>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</si>
  <si>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</si>
  <si>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</si>
  <si>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</si>
  <si>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</si>
  <si>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</si>
  <si>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</si>
  <si>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</si>
  <si>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</si>
  <si>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</si>
  <si>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</si>
  <si>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</si>
  <si>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</si>
  <si>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</si>
  <si>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</si>
  <si>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</si>
  <si>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</si>
  <si>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</si>
  <si>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</si>
  <si>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</si>
  <si>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</si>
  <si>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</si>
  <si>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</si>
  <si>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</si>
  <si>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</si>
  <si>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</si>
  <si>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</si>
  <si>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</si>
  <si>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</si>
  <si>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</si>
  <si>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</si>
  <si>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</si>
  <si>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</si>
  <si>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</si>
  <si>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</si>
  <si>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</si>
  <si>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</si>
  <si>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</si>
  <si>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</si>
  <si>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</si>
  <si>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</si>
  <si>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</si>
  <si>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</si>
  <si>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</si>
  <si>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</si>
  <si>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</si>
  <si>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</si>
  <si>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</si>
  <si>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</si>
  <si>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</si>
  <si>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</si>
  <si>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</si>
  <si>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</si>
  <si>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</si>
  <si>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</si>
  <si>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</si>
  <si>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</si>
  <si>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</si>
  <si>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</si>
  <si>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</si>
  <si>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</si>
  <si>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</si>
  <si>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</si>
  <si>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</si>
  <si>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</si>
  <si>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</si>
  <si>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</si>
  <si>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</si>
  <si>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</si>
  <si>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</si>
  <si>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</si>
  <si>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</si>
  <si>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</si>
  <si>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</si>
  <si>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</si>
  <si>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</si>
  <si>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</si>
  <si>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</si>
  <si>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</si>
  <si>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</si>
  <si>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</si>
  <si>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</si>
  <si>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</si>
  <si>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</si>
  <si>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</si>
  <si>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</si>
  <si>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</si>
  <si>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</si>
  <si>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</si>
  <si>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</si>
  <si>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</si>
  <si>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</si>
  <si>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</si>
  <si>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</si>
  <si>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</si>
  <si>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</si>
  <si>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</si>
  <si>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</si>
  <si>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</si>
  <si>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</si>
  <si>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</si>
  <si>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</si>
  <si>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</si>
  <si>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</si>
  <si>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</si>
  <si>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</si>
  <si>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</si>
  <si>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</si>
  <si>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</si>
  <si>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</si>
  <si>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</si>
  <si>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</si>
  <si>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</si>
  <si>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</si>
  <si>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</si>
  <si>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</si>
  <si>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</si>
  <si>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</si>
  <si>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</si>
  <si>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</si>
  <si>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</si>
  <si>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</si>
  <si>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</si>
  <si>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</si>
  <si>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</si>
  <si>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</si>
  <si>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</si>
  <si>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</si>
  <si>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</si>
  <si>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</si>
  <si>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</si>
  <si>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</si>
  <si>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</si>
  <si>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</si>
  <si>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</si>
  <si>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</si>
  <si>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</si>
  <si>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</si>
  <si>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</si>
  <si>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</si>
  <si>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</si>
  <si>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</si>
  <si>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</si>
  <si>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</si>
  <si>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</si>
  <si>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</si>
  <si>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</si>
  <si>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</si>
  <si>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</si>
  <si>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</si>
  <si>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</si>
  <si>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</si>
  <si>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</si>
  <si>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</si>
  <si>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</si>
  <si>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</si>
  <si>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</si>
  <si>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</si>
  <si>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</si>
  <si>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</si>
  <si>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</si>
  <si>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</si>
  <si>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</si>
  <si>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</si>
  <si>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</si>
  <si>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</si>
  <si>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</si>
  <si>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</si>
  <si>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</si>
  <si>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</si>
  <si>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</si>
  <si>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</si>
  <si>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</si>
  <si>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</si>
  <si>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</si>
  <si>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</si>
  <si>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</si>
  <si>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</si>
  <si>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</si>
  <si>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</si>
  <si>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</si>
  <si>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</si>
  <si>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</si>
  <si>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</si>
  <si>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</si>
  <si>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</si>
  <si>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</si>
  <si>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</si>
  <si>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</si>
  <si>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</si>
  <si>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</si>
  <si>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</si>
  <si>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</si>
  <si>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</si>
  <si>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</si>
  <si>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</si>
  <si>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</si>
  <si>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</si>
  <si>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</si>
  <si>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</si>
  <si>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</si>
  <si>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</si>
  <si>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</si>
  <si>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</si>
  <si>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</si>
  <si>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</si>
  <si>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</si>
  <si>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</si>
  <si>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</si>
  <si>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</si>
  <si>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</si>
  <si>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</si>
  <si>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</si>
  <si>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</si>
  <si>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</si>
  <si>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</si>
  <si>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</si>
  <si>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</si>
  <si>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</si>
  <si>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</si>
  <si>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</si>
  <si>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</si>
  <si>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</si>
  <si>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</si>
  <si>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</si>
  <si>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</si>
  <si>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</si>
  <si>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</si>
  <si>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</si>
  <si>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</si>
  <si>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</si>
  <si>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</si>
  <si>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</si>
  <si>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</si>
  <si>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</si>
  <si>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</si>
  <si>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</si>
  <si>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</si>
  <si>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</si>
  <si>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</si>
  <si>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</si>
  <si>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</si>
  <si>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</si>
  <si>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</si>
  <si>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</si>
  <si>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</si>
  <si>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</si>
  <si>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</si>
  <si>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</si>
  <si>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</si>
  <si>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</si>
  <si>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</si>
  <si>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</si>
  <si>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</si>
  <si>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</si>
  <si>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</si>
  <si>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</si>
  <si>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</si>
  <si>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</si>
  <si>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</si>
  <si>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</si>
  <si>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</si>
  <si>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</si>
  <si>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</si>
  <si>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</si>
  <si>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</si>
  <si>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</si>
  <si>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</si>
  <si>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</si>
  <si>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</si>
  <si>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</si>
  <si>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</si>
  <si>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</si>
  <si>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</si>
  <si>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</si>
  <si>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</si>
  <si>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</si>
  <si>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</si>
  <si>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</si>
  <si>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</si>
  <si>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</si>
  <si>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</si>
  <si>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</si>
  <si>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</si>
  <si>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</si>
  <si>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</si>
  <si>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</si>
  <si>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</si>
  <si>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</si>
  <si>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</si>
  <si>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</si>
  <si>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</si>
  <si>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</si>
  <si>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</si>
  <si>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</si>
  <si>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</si>
  <si>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</si>
  <si>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</si>
  <si>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</si>
  <si>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</si>
  <si>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</si>
  <si>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</si>
  <si>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</si>
  <si>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</si>
  <si>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</si>
  <si>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</si>
  <si>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</si>
  <si>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</si>
  <si>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</si>
  <si>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</si>
  <si>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</si>
  <si>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</si>
  <si>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</si>
  <si>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</si>
  <si>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</si>
  <si>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</si>
  <si>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</si>
  <si>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</si>
  <si>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</si>
  <si>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</si>
  <si>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</si>
  <si>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</si>
  <si>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</si>
  <si>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</si>
  <si>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</si>
  <si>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</si>
  <si>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</si>
  <si>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</si>
  <si>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</si>
  <si>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</si>
  <si>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</si>
  <si>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</si>
  <si>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</si>
  <si>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</si>
  <si>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</si>
  <si>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</si>
  <si>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</si>
  <si>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</si>
  <si>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</si>
  <si>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</si>
  <si>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</si>
  <si>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</si>
  <si>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</si>
  <si>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</si>
  <si>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</si>
  <si>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</si>
  <si>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</si>
  <si>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</si>
  <si>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</si>
  <si>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</si>
  <si>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</si>
  <si>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</si>
  <si>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</si>
  <si>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</si>
  <si>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</si>
  <si>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</si>
  <si>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</si>
  <si>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</si>
  <si>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</si>
  <si>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</si>
  <si>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</si>
  <si>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</si>
  <si>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</si>
  <si>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</si>
  <si>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</si>
  <si>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</si>
  <si>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</si>
  <si>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</si>
  <si>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</si>
  <si>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</si>
  <si>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</si>
  <si>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</si>
  <si>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</si>
  <si>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</si>
  <si>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</si>
  <si>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</si>
  <si>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</si>
  <si>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</si>
  <si>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</si>
  <si>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</si>
  <si>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</si>
  <si>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</si>
  <si>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</si>
  <si>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</si>
  <si>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</si>
  <si>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</si>
  <si>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</si>
  <si>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</si>
  <si>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</si>
  <si>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</si>
  <si>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</si>
  <si>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</si>
  <si>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</si>
  <si>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</si>
  <si>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</si>
  <si>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</si>
  <si>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</si>
  <si>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</si>
  <si>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</si>
  <si>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</si>
  <si>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</si>
  <si>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</si>
  <si>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</si>
  <si>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</si>
  <si>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</si>
  <si>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</si>
  <si>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</si>
  <si>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</si>
  <si>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</si>
  <si>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</si>
  <si>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</si>
  <si>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</si>
  <si>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</si>
  <si>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</si>
  <si>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</si>
  <si>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</si>
  <si>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</si>
  <si>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</si>
  <si>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</si>
  <si>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</si>
  <si>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</si>
  <si>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</si>
  <si>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</si>
  <si>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</si>
  <si>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</si>
  <si>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</si>
  <si>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</si>
  <si>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</si>
  <si>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</si>
  <si>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</si>
  <si>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</si>
  <si>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</si>
  <si>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</si>
  <si>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</si>
  <si>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</si>
  <si>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</si>
  <si>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</si>
  <si>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</si>
  <si>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</si>
  <si>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</si>
  <si>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</si>
  <si>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</si>
  <si>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</si>
  <si>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</si>
  <si>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</si>
  <si>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</si>
  <si>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</si>
  <si>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</si>
  <si>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</si>
  <si>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</si>
  <si>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</si>
  <si>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</si>
  <si>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</si>
  <si>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</si>
  <si>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</si>
  <si>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</si>
  <si>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</si>
  <si>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</si>
  <si>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</si>
  <si>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</si>
  <si>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</si>
  <si>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</si>
  <si>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</si>
  <si>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</si>
  <si>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</si>
  <si>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</si>
  <si>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</si>
  <si>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</si>
  <si>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</si>
  <si>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</si>
  <si>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</si>
  <si>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</si>
  <si>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</si>
  <si>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</si>
  <si>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</si>
  <si>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</si>
  <si>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</si>
  <si>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</si>
  <si>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</si>
  <si>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</si>
  <si>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</si>
  <si>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</si>
  <si>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</si>
  <si>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</si>
  <si>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</si>
  <si>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</si>
  <si>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</si>
  <si>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</si>
  <si>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</si>
  <si>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</si>
  <si>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</si>
  <si>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</si>
  <si>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</si>
  <si>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</si>
  <si>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</si>
  <si>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</si>
  <si>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</si>
  <si>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</si>
  <si>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</si>
  <si>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</si>
  <si>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</si>
  <si>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</si>
  <si>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</si>
  <si>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</si>
  <si>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</si>
  <si>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</si>
  <si>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</si>
  <si>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</si>
  <si>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</si>
  <si>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</si>
  <si>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</si>
  <si>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</si>
  <si>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</si>
  <si>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</si>
  <si>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</si>
  <si>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</si>
  <si>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</si>
  <si>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</si>
  <si>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</si>
  <si>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</si>
  <si>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</si>
  <si>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</si>
  <si>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</si>
  <si>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</si>
  <si>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</si>
  <si>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</si>
  <si>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</si>
  <si>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</si>
  <si>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</si>
  <si>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</si>
  <si>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</si>
  <si>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</si>
  <si>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</si>
  <si>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</si>
  <si>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</si>
  <si>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</si>
  <si>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</si>
  <si>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</si>
  <si>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</si>
  <si>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</si>
  <si>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</si>
  <si>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</si>
  <si>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</si>
  <si>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</si>
  <si>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</si>
  <si>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</si>
  <si>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</si>
  <si>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</si>
  <si>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</si>
  <si>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</si>
  <si>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</si>
  <si>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</si>
  <si>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</si>
  <si>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</si>
  <si>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</si>
  <si>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</si>
  <si>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</si>
  <si>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</si>
  <si>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</si>
  <si>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</si>
  <si>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</si>
  <si>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</si>
  <si>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</si>
  <si>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</si>
  <si>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</si>
  <si>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</si>
  <si>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</si>
  <si>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</si>
  <si>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</si>
  <si>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</si>
  <si>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</si>
  <si>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</si>
  <si>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</si>
  <si>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</si>
  <si>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</si>
  <si>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</si>
  <si>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</si>
  <si>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</si>
  <si>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</si>
  <si>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</si>
  <si>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</si>
  <si>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</si>
  <si>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</si>
  <si>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</si>
  <si>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</si>
  <si>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</si>
  <si>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</si>
  <si>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</si>
  <si>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</si>
  <si>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</si>
  <si>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</si>
  <si>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</si>
  <si>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</si>
  <si>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</si>
  <si>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</si>
  <si>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</si>
  <si>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</si>
  <si>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</si>
  <si>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</si>
  <si>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</si>
  <si>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</si>
  <si>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</si>
  <si>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</si>
  <si>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</si>
  <si>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</si>
  <si>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</si>
  <si>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</si>
  <si>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</si>
  <si>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</si>
  <si>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</si>
  <si>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</si>
  <si>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</si>
  <si>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</si>
  <si>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</si>
  <si>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</si>
  <si>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</si>
  <si>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</si>
  <si>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</si>
  <si>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</si>
  <si>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</si>
  <si>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</si>
  <si>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</si>
  <si>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</si>
  <si>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</si>
  <si>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</si>
  <si>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</si>
  <si>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</si>
  <si>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</si>
  <si>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</si>
  <si>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</si>
  <si>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</si>
  <si>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</si>
  <si>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</si>
  <si>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</si>
  <si>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</si>
  <si>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</si>
  <si>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</si>
  <si>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</si>
  <si>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</si>
  <si>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</si>
  <si>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</si>
  <si>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</si>
  <si>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</si>
  <si>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</si>
  <si>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</si>
  <si>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</si>
  <si>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</si>
  <si>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</si>
  <si>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</si>
  <si>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</si>
  <si>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</si>
  <si>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</si>
  <si>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</si>
  <si>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</si>
  <si>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</si>
  <si>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</si>
  <si>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</si>
  <si>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</si>
  <si>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</si>
  <si>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</si>
  <si>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</si>
  <si>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</si>
  <si>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</si>
  <si>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</si>
  <si>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</si>
  <si>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</si>
  <si>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</si>
  <si>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</si>
  <si>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</si>
  <si>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</si>
  <si>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</si>
  <si>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</si>
  <si>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</si>
  <si>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</si>
  <si>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</si>
  <si>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</si>
  <si>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</si>
  <si>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</si>
  <si>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</si>
  <si>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</si>
  <si>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</si>
  <si>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</si>
  <si>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</si>
  <si>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</si>
  <si>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</si>
  <si>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</si>
  <si>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</si>
  <si>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</si>
  <si>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</si>
  <si>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</si>
  <si>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</si>
  <si>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</si>
  <si>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</si>
  <si>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</si>
  <si>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</si>
  <si>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</si>
  <si>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</si>
  <si>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</si>
  <si>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</si>
  <si>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</si>
  <si>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</si>
  <si>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</si>
  <si>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</si>
  <si>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</si>
  <si>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</si>
  <si>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</si>
  <si>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</si>
  <si>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</si>
  <si>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</si>
  <si>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</si>
  <si>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</si>
  <si>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</si>
  <si>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</si>
  <si>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</si>
  <si>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</si>
  <si>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</si>
  <si>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</si>
  <si>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</si>
  <si>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</si>
  <si>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</si>
  <si>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</si>
  <si>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</si>
  <si>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</si>
  <si>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</si>
  <si>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</si>
  <si>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</si>
  <si>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</si>
  <si>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</si>
  <si>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</si>
  <si>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</si>
  <si>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</si>
  <si>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</si>
  <si>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</si>
  <si>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</si>
  <si>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</si>
  <si>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</si>
  <si>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</si>
  <si>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</si>
  <si>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</si>
  <si>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</si>
  <si>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</si>
  <si>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</si>
  <si>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</si>
  <si>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</si>
  <si>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</si>
  <si>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</si>
  <si>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</si>
  <si>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</si>
  <si>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</si>
  <si>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</si>
  <si>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</si>
  <si>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</si>
  <si>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</si>
  <si>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</si>
  <si>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</si>
  <si>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</si>
  <si>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</si>
  <si>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</si>
  <si>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</si>
  <si>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</si>
  <si>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</si>
  <si>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</si>
  <si>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</si>
  <si>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</si>
  <si>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</si>
  <si>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</si>
  <si>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</si>
  <si>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</si>
  <si>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</si>
  <si>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</si>
  <si>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</si>
  <si>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</si>
  <si>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</si>
  <si>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</si>
  <si>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</si>
  <si>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</si>
  <si>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</si>
  <si>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</si>
  <si>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</si>
  <si>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</si>
  <si>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</si>
  <si>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</si>
  <si>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</si>
  <si>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</si>
  <si>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</si>
  <si>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</si>
  <si>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</si>
  <si>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</si>
  <si>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</si>
  <si>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</si>
  <si>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</si>
  <si>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</si>
  <si>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</si>
  <si>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</si>
  <si>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</si>
  <si>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</si>
  <si>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</si>
  <si>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</si>
  <si>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</si>
  <si>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</si>
  <si>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</si>
  <si>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</si>
  <si>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</si>
  <si>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</si>
  <si>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</si>
  <si>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</si>
  <si>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</si>
  <si>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</si>
  <si>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</si>
  <si>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</si>
  <si>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</si>
  <si>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</si>
  <si>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</si>
  <si>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</si>
  <si>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</si>
  <si>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</si>
  <si>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</si>
  <si>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</si>
  <si>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</si>
  <si>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</si>
  <si>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</si>
  <si>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</si>
  <si>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</si>
  <si>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</si>
  <si>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</si>
  <si>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</si>
  <si>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</si>
  <si>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</si>
  <si>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</si>
  <si>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</si>
  <si>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</si>
  <si>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</si>
  <si>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</si>
  <si>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</si>
  <si>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</si>
  <si>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</si>
  <si>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</si>
  <si>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</si>
  <si>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</si>
  <si>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</si>
  <si>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</si>
  <si>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</si>
  <si>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</si>
  <si>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</si>
  <si>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</si>
  <si>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</si>
  <si>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</si>
  <si>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</si>
  <si>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</si>
  <si>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</si>
  <si>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</si>
  <si>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</si>
  <si>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</si>
  <si>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</si>
  <si>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</si>
  <si>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</si>
  <si>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</si>
  <si>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</si>
  <si>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</si>
  <si>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</si>
  <si>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</si>
  <si>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</si>
  <si>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</si>
  <si>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</si>
  <si>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</si>
  <si>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</si>
  <si>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</si>
  <si>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</si>
  <si>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</si>
  <si>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</si>
  <si>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</si>
  <si>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</si>
  <si>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</si>
  <si>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</si>
  <si>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</si>
  <si>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</si>
  <si>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</si>
  <si>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</si>
  <si>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</si>
  <si>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</si>
  <si>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</si>
  <si>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</si>
  <si>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</si>
  <si>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</si>
  <si>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</si>
  <si>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</si>
  <si>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</si>
  <si>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</si>
  <si>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</si>
  <si>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</si>
  <si>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</si>
  <si>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</si>
  <si>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</si>
  <si>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</si>
  <si>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</si>
  <si>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</si>
  <si>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</si>
  <si>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</si>
  <si>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</si>
  <si>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</si>
  <si>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</si>
  <si>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</si>
  <si>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</si>
  <si>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</si>
  <si>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</si>
  <si>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</si>
  <si>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</si>
  <si>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</si>
  <si>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</si>
  <si>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</si>
  <si>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</si>
  <si>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</si>
  <si>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</si>
  <si>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</si>
  <si>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</si>
  <si>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</si>
  <si>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</si>
  <si>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</si>
  <si>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</si>
  <si>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</si>
  <si>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</si>
  <si>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</si>
  <si>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</si>
  <si>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</si>
  <si>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</si>
  <si>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</si>
  <si>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</si>
  <si>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</si>
  <si>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</si>
  <si>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</si>
  <si>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</si>
  <si>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</si>
  <si>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</si>
  <si>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</si>
  <si>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</si>
  <si>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</si>
  <si>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</si>
  <si>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</si>
  <si>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</si>
  <si>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</si>
  <si>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</si>
  <si>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</si>
  <si>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</si>
  <si>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</si>
  <si>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</si>
  <si>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</si>
  <si>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</si>
  <si>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</si>
  <si>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</si>
  <si>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</si>
  <si>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</si>
  <si>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</si>
  <si>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</si>
  <si>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</si>
  <si>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</si>
  <si>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</si>
  <si>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</si>
  <si>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</si>
  <si>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</si>
  <si>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</si>
  <si>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</si>
  <si>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</si>
  <si>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</si>
  <si>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</si>
  <si>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</si>
  <si>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</si>
  <si>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</si>
  <si>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</si>
  <si>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</si>
  <si>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</si>
  <si>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</si>
  <si>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</si>
  <si>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</si>
  <si>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</si>
  <si>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</si>
  <si>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</si>
  <si>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</si>
  <si>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</si>
  <si>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</si>
  <si>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</si>
  <si>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</si>
  <si>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</si>
  <si>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</si>
  <si>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</si>
  <si>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</si>
  <si>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</si>
  <si>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</si>
  <si>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</si>
  <si>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</si>
  <si>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</si>
  <si>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</si>
  <si>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</si>
  <si>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</si>
  <si>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</si>
  <si>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</si>
  <si>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</si>
  <si>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</si>
  <si>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</si>
  <si>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</si>
  <si>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</si>
  <si>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</si>
  <si>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</si>
  <si>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</si>
  <si>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</si>
  <si>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</si>
  <si>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</si>
  <si>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</si>
  <si>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</si>
  <si>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</si>
  <si>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</si>
  <si>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</si>
  <si>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</si>
  <si>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</si>
  <si>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</si>
  <si>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</si>
  <si>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</si>
  <si>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</si>
  <si>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</si>
  <si>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</si>
  <si>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</si>
  <si>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</si>
  <si>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</si>
  <si>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</si>
  <si>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</si>
  <si>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</si>
  <si>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</si>
  <si>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</si>
  <si>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</si>
  <si>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</si>
  <si>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</si>
  <si>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</si>
  <si>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</si>
  <si>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</si>
  <si>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</si>
  <si>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</si>
  <si>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</si>
  <si>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</si>
  <si>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</si>
  <si>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</si>
  <si>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</si>
  <si>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</si>
  <si>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</si>
  <si>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</si>
  <si>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</si>
  <si>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</si>
  <si>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</si>
  <si>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</si>
  <si>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</si>
  <si>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</si>
  <si>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</si>
  <si>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</si>
  <si>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</si>
  <si>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</si>
  <si>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</si>
  <si>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</si>
  <si>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</si>
  <si>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</si>
  <si>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</si>
  <si>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</si>
  <si>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</si>
  <si>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</si>
  <si>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</si>
  <si>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</si>
  <si>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</si>
  <si>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</si>
  <si>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</si>
  <si>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</si>
  <si>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</si>
  <si>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</si>
  <si>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</si>
  <si>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</si>
  <si>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</si>
  <si>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</si>
  <si>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</si>
  <si>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</si>
  <si>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</si>
  <si>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</si>
  <si>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</si>
  <si>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</si>
  <si>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</si>
  <si>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</si>
  <si>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</si>
  <si>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</si>
  <si>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</si>
  <si>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</si>
  <si>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</si>
  <si>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</si>
  <si>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</si>
  <si>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</si>
  <si>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</si>
  <si>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</si>
  <si>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</si>
  <si>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</si>
  <si>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</si>
  <si>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</si>
  <si>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</si>
  <si>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</si>
  <si>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</si>
  <si>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</si>
  <si>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</si>
  <si>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</si>
  <si>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</si>
  <si>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</si>
  <si>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</si>
  <si>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</si>
  <si>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</si>
  <si>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</si>
  <si>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</si>
  <si>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</si>
  <si>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</si>
  <si>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</si>
  <si>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</si>
  <si>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</si>
  <si>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</si>
  <si>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</si>
  <si>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</si>
  <si>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</si>
  <si>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</si>
  <si>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</si>
  <si>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</si>
  <si>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</si>
  <si>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</si>
  <si>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</si>
  <si>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</si>
  <si>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</si>
  <si>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</si>
  <si>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</si>
  <si>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</si>
  <si>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</si>
  <si>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</si>
  <si>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</si>
  <si>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</si>
  <si>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</si>
  <si>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</si>
  <si>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</si>
  <si>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</si>
  <si>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</si>
  <si>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</si>
  <si>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</si>
  <si>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</si>
  <si>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</si>
  <si>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</si>
  <si>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</si>
  <si>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</si>
  <si>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</si>
  <si>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</si>
  <si>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</si>
  <si>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</si>
  <si>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</si>
  <si>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</si>
  <si>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</si>
  <si>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</si>
  <si>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</si>
  <si>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</si>
  <si>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</si>
  <si>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</si>
  <si>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</si>
  <si>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</si>
  <si>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</si>
  <si>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</si>
  <si>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</si>
  <si>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</si>
  <si>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</si>
  <si>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</si>
  <si>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</si>
  <si>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</si>
  <si>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</si>
  <si>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</si>
  <si>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</si>
  <si>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</si>
  <si>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</si>
  <si>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</si>
  <si>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</si>
  <si>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</si>
  <si>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</si>
  <si>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</si>
  <si>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</si>
  <si>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</si>
  <si>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</si>
  <si>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</si>
  <si>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</si>
  <si>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</si>
  <si>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</si>
  <si>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</si>
  <si>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</si>
  <si>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</si>
  <si>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</si>
  <si>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</si>
  <si>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</si>
  <si>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</si>
  <si>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</si>
  <si>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</si>
  <si>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</si>
  <si>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</si>
  <si>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</si>
  <si>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</si>
  <si>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</si>
  <si>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</si>
  <si>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</si>
  <si>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</si>
  <si>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</si>
  <si>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</si>
  <si>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</si>
  <si>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</si>
  <si>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</si>
  <si>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</si>
  <si>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</si>
  <si>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</si>
  <si>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</si>
  <si>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</si>
  <si>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</si>
  <si>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</si>
  <si>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</si>
  <si>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</si>
  <si>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</si>
  <si>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</si>
  <si>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</si>
  <si>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</si>
  <si>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</si>
  <si>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</si>
  <si>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</si>
  <si>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</si>
  <si>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</si>
  <si>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</si>
  <si>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</si>
  <si>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</si>
  <si>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</si>
  <si>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</si>
  <si>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</si>
  <si>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</si>
  <si>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</si>
  <si>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</si>
  <si>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</si>
  <si>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</si>
  <si>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</si>
  <si>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</si>
  <si>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</si>
  <si>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</si>
  <si>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</si>
  <si>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</si>
  <si>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</si>
  <si>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</si>
  <si>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</si>
  <si>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</si>
  <si>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</si>
  <si>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</si>
  <si>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</si>
  <si>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</si>
  <si>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</si>
  <si>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</si>
  <si>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</si>
  <si>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</si>
  <si>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</si>
  <si>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</si>
  <si>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</si>
  <si>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</si>
  <si>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</si>
  <si>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</si>
  <si>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</si>
  <si>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</si>
  <si>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</si>
  <si>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</si>
  <si>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</si>
  <si>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</si>
  <si>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</si>
  <si>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</si>
  <si>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</si>
  <si>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</si>
  <si>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</si>
  <si>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</si>
  <si>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</si>
  <si>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</si>
  <si>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</si>
  <si>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</si>
  <si>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</si>
  <si>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</si>
  <si>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</si>
  <si>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</si>
  <si>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</si>
  <si>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</si>
  <si>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</si>
  <si>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</si>
  <si>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</si>
  <si>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</si>
  <si>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</si>
  <si>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</si>
  <si>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</si>
  <si>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</si>
  <si>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</si>
  <si>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</si>
  <si>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</si>
  <si>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</si>
  <si>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</si>
  <si>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</si>
  <si>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</si>
  <si>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</si>
  <si>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</si>
  <si>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</si>
  <si>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</si>
  <si>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</si>
  <si>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</si>
  <si>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</si>
  <si>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</si>
  <si>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</si>
  <si>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</si>
  <si>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</si>
  <si>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</si>
  <si>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</si>
  <si>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</si>
  <si>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</si>
  <si>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</si>
  <si>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</si>
  <si>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</si>
  <si>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</si>
  <si>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</si>
  <si>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</si>
  <si>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</si>
  <si>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</si>
  <si>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</si>
  <si>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</si>
  <si>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</si>
  <si>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</si>
  <si>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</si>
  <si>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</si>
  <si>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</si>
  <si>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</si>
  <si>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</si>
  <si>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</si>
  <si>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</si>
  <si>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</si>
  <si>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</si>
  <si>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</si>
  <si>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</si>
  <si>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</si>
  <si>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</si>
  <si>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</si>
  <si>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</si>
  <si>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</si>
  <si>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</si>
  <si>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</si>
  <si>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</si>
  <si>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</si>
  <si>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</si>
  <si>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</si>
  <si>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</si>
  <si>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</si>
  <si>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</si>
  <si>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</si>
  <si>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</si>
  <si>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</si>
  <si>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</si>
  <si>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</si>
  <si>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</si>
  <si>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</si>
  <si>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</si>
  <si>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</si>
  <si>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</si>
  <si>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</si>
  <si>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</si>
  <si>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</si>
  <si>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</si>
  <si>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</si>
  <si>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</si>
  <si>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</si>
  <si>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</si>
  <si>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</si>
  <si>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</si>
  <si>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</si>
  <si>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</si>
  <si>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</si>
  <si>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</si>
  <si>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</si>
  <si>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</si>
  <si>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</si>
  <si>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</si>
  <si>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</si>
  <si>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</si>
  <si>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</si>
  <si>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</si>
  <si>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</si>
  <si>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</si>
  <si>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</si>
  <si>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</si>
  <si>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</si>
  <si>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</si>
  <si>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</si>
  <si>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</si>
  <si>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</si>
  <si>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</si>
  <si>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</si>
  <si>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</si>
  <si>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</si>
  <si>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</si>
  <si>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</si>
  <si>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</si>
  <si>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</si>
  <si>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</si>
  <si>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</si>
  <si>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</si>
  <si>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</si>
  <si>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</si>
  <si>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</si>
  <si>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</si>
  <si>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</si>
  <si>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</si>
  <si>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</si>
  <si>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</si>
  <si>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</si>
  <si>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</si>
  <si>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</si>
  <si>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</si>
  <si>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</si>
  <si>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</si>
  <si>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</si>
  <si>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</si>
  <si>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</si>
  <si>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</si>
  <si>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</si>
  <si>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</si>
  <si>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</si>
  <si>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</si>
  <si>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</si>
  <si>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</si>
  <si>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</si>
  <si>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</si>
  <si>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</si>
  <si>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</si>
  <si>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</si>
  <si>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</si>
  <si>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</si>
  <si>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</si>
  <si>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</si>
  <si>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</si>
  <si>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</si>
  <si>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</si>
  <si>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</si>
  <si>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</si>
  <si>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</si>
  <si>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</si>
  <si>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</si>
  <si>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</si>
  <si>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</si>
  <si>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</si>
  <si>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</si>
  <si>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</si>
  <si>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</si>
  <si>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</si>
  <si>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</si>
  <si>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</si>
  <si>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</si>
  <si>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</si>
  <si>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</si>
  <si>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</si>
  <si>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</si>
  <si>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</si>
  <si>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</si>
  <si>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</si>
  <si>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</si>
  <si>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</si>
  <si>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</si>
  <si>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</si>
  <si>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</si>
  <si>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</si>
  <si>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</si>
  <si>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</si>
  <si>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</si>
  <si>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</si>
  <si>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</si>
  <si>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</si>
  <si>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</si>
  <si>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</si>
  <si>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</si>
  <si>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</si>
  <si>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</si>
  <si>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</si>
  <si>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</si>
  <si>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</si>
  <si>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</si>
  <si>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</si>
  <si>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</si>
  <si>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</si>
  <si>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</si>
  <si>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</si>
  <si>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</si>
  <si>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</si>
  <si>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</si>
  <si>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</si>
  <si>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</si>
  <si>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</si>
  <si>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</si>
  <si>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</si>
  <si>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</si>
  <si>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</si>
  <si>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</si>
  <si>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</si>
  <si>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</si>
  <si>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</si>
  <si>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</si>
  <si>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</si>
  <si>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</si>
  <si>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</si>
  <si>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</si>
  <si>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</si>
  <si>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</si>
  <si>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</si>
  <si>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</si>
  <si>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</si>
  <si>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</si>
  <si>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</si>
  <si>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</si>
  <si>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</si>
  <si>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</si>
  <si>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</si>
  <si>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</si>
  <si>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</si>
  <si>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</si>
  <si>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</si>
  <si>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</si>
  <si>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</si>
  <si>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</si>
  <si>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</si>
  <si>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</si>
  <si>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</si>
  <si>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</si>
  <si>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</si>
  <si>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</si>
  <si>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</si>
  <si>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</si>
  <si>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</si>
  <si>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</si>
  <si>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</si>
  <si>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</si>
  <si>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</si>
  <si>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</si>
  <si>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</si>
  <si>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</si>
  <si>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</si>
  <si>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</si>
  <si>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</si>
  <si>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</si>
  <si>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</si>
  <si>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</si>
  <si>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</si>
  <si>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</si>
  <si>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</si>
  <si>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</si>
  <si>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</si>
  <si>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</si>
  <si>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</si>
  <si>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</si>
  <si>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</si>
  <si>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</si>
  <si>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</si>
  <si>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</si>
  <si>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</si>
  <si>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</si>
  <si>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</si>
  <si>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</si>
  <si>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</si>
  <si>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</si>
  <si>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</si>
  <si>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</si>
  <si>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</si>
  <si>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</si>
  <si>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</si>
  <si>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</si>
  <si>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</si>
  <si>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</si>
  <si>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</si>
  <si>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</si>
  <si>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</si>
  <si>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</si>
  <si>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</si>
  <si>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</si>
  <si>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</si>
  <si>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</si>
  <si>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</si>
  <si>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</si>
  <si>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</si>
  <si>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</si>
  <si>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</si>
  <si>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</si>
  <si>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</si>
  <si>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</si>
  <si>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</si>
  <si>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</si>
  <si>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</si>
  <si>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</si>
  <si>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</si>
  <si>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</si>
  <si>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</si>
  <si>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</si>
  <si>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</si>
  <si>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</si>
  <si>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</si>
  <si>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</si>
  <si>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</si>
  <si>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</si>
  <si>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</si>
  <si>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</si>
  <si>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</si>
  <si>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</si>
  <si>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</si>
  <si>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</si>
  <si>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</si>
  <si>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</si>
  <si>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</si>
  <si>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</si>
  <si>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</si>
  <si>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</si>
  <si>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</si>
  <si>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</si>
  <si>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</si>
  <si>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</si>
  <si>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</si>
  <si>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</si>
  <si>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</si>
  <si>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</si>
  <si>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</si>
  <si>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</si>
  <si>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</si>
  <si>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</si>
  <si>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</si>
  <si>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</si>
  <si>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</si>
  <si>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</si>
  <si>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</si>
  <si>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</si>
  <si>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</si>
  <si>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</si>
  <si>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</si>
  <si>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</si>
  <si>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</si>
  <si>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</si>
  <si>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</si>
  <si>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</si>
  <si>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</si>
  <si>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</si>
  <si>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</si>
  <si>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</si>
  <si>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</si>
  <si>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</si>
  <si>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</si>
  <si>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</si>
  <si>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</si>
  <si>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</si>
  <si>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</si>
  <si>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</si>
  <si>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</si>
  <si>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</si>
  <si>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</si>
  <si>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</si>
  <si>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</si>
  <si>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</si>
  <si>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</si>
  <si>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</si>
  <si>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</si>
  <si>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</si>
  <si>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</si>
  <si>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</si>
  <si>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</si>
  <si>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</si>
  <si>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</si>
  <si>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</si>
  <si>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</si>
  <si>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</si>
  <si>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</si>
  <si>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</si>
  <si>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</si>
  <si>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</si>
  <si>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</si>
  <si>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</si>
  <si>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</si>
  <si>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</si>
  <si>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</si>
  <si>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</si>
  <si>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</si>
  <si>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</si>
  <si>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</si>
  <si>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</si>
  <si>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</si>
  <si>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</si>
  <si>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</si>
  <si>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</si>
  <si>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</si>
  <si>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</si>
  <si>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</si>
  <si>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</si>
  <si>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</si>
  <si>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</si>
  <si>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</si>
  <si>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</si>
  <si>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</si>
  <si>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</si>
  <si>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</si>
  <si>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</si>
  <si>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</si>
  <si>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</si>
  <si>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</si>
  <si>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</si>
  <si>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</si>
  <si>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</si>
  <si>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</si>
  <si>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</si>
  <si>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</si>
  <si>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</si>
  <si>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</si>
  <si>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</si>
  <si>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</si>
  <si>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</si>
  <si>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</si>
  <si>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</si>
  <si>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</si>
  <si>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</si>
  <si>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</si>
  <si>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</si>
  <si>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</si>
  <si>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</si>
  <si>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</si>
  <si>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</si>
  <si>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</si>
  <si>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</si>
  <si>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</si>
  <si>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</si>
  <si>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</si>
  <si>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</si>
  <si>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</si>
  <si>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</si>
  <si>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</si>
  <si>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</si>
  <si>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</si>
  <si>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</si>
  <si>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</si>
  <si>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</si>
  <si>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</si>
  <si>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</si>
  <si>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</si>
  <si>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</si>
  <si>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</si>
  <si>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</si>
  <si>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</si>
  <si>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</si>
  <si>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</si>
  <si>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</si>
  <si>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</si>
  <si>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</si>
  <si>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</si>
  <si>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</si>
  <si>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</si>
  <si>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</si>
  <si>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</si>
  <si>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</si>
  <si>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</si>
  <si>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</si>
  <si>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</si>
  <si>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</si>
  <si>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</si>
  <si>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</si>
  <si>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</si>
  <si>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</si>
  <si>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</si>
  <si>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</si>
  <si>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</si>
  <si>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</si>
  <si>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</si>
  <si>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</si>
  <si>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</si>
  <si>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</si>
  <si>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</si>
  <si>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</si>
  <si>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</si>
  <si>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</si>
  <si>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</si>
  <si>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</si>
  <si>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</si>
  <si>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</si>
  <si>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</si>
  <si>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</si>
  <si>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</si>
  <si>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</si>
  <si>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</si>
  <si>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</si>
  <si>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</si>
  <si>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</si>
  <si>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</si>
  <si>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</si>
  <si>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</si>
  <si>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</si>
  <si>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</si>
  <si>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</si>
  <si>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</si>
  <si>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</si>
  <si>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</si>
  <si>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</si>
  <si>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</si>
  <si>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</si>
  <si>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</si>
  <si>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</si>
  <si>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</si>
  <si>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</si>
  <si>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</si>
  <si>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</si>
  <si>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</si>
  <si>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</si>
  <si>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</si>
  <si>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</si>
  <si>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</si>
  <si>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</si>
  <si>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</si>
  <si>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</si>
  <si>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</si>
  <si>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</si>
  <si>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</si>
  <si>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</si>
  <si>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</si>
  <si>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</si>
  <si>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</si>
  <si>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</si>
  <si>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</si>
  <si>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</si>
  <si>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</si>
  <si>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</si>
  <si>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</si>
  <si>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</si>
  <si>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</si>
  <si>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</si>
  <si>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</si>
  <si>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</si>
  <si>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</si>
  <si>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</si>
  <si>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</si>
  <si>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</si>
  <si>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</si>
  <si>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</si>
  <si>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</si>
  <si>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</si>
  <si>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</si>
  <si>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</si>
  <si>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</si>
  <si>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</si>
  <si>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</si>
  <si>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</si>
  <si>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</si>
  <si>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</si>
  <si>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</si>
  <si>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</si>
  <si>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</si>
  <si>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</si>
  <si>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</si>
  <si>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</si>
  <si>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</si>
  <si>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</si>
  <si>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</si>
  <si>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</si>
  <si>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</si>
  <si>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</si>
  <si>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</si>
  <si>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</si>
  <si>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</si>
  <si>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</si>
  <si>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</si>
  <si>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</si>
  <si>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</si>
  <si>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</si>
  <si>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</si>
  <si>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</si>
  <si>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</si>
  <si>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</si>
  <si>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</si>
  <si>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</si>
  <si>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</si>
  <si>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</si>
  <si>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</si>
  <si>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</si>
  <si>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</si>
  <si>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</si>
  <si>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</si>
  <si>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</si>
  <si>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</si>
  <si>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</si>
  <si>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</si>
  <si>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</si>
  <si>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</si>
  <si>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</si>
  <si>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</si>
  <si>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</si>
  <si>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</si>
  <si>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</si>
  <si>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</si>
  <si>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</si>
  <si>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</si>
  <si>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</si>
  <si>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</si>
  <si>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</si>
  <si>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</si>
  <si>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</si>
  <si>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</si>
  <si>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</si>
  <si>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</si>
  <si>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</si>
  <si>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</si>
  <si>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</si>
  <si>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</si>
  <si>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</si>
  <si>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</si>
  <si>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</si>
  <si>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</si>
  <si>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</si>
  <si>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</si>
  <si>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</si>
  <si>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</si>
  <si>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</si>
  <si>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</si>
  <si>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</si>
  <si>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</si>
  <si>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</si>
  <si>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</si>
  <si>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</si>
  <si>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</si>
  <si>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</si>
  <si>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</si>
  <si>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</si>
  <si>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</si>
  <si>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</si>
  <si>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</si>
  <si>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</si>
  <si>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</si>
  <si>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</si>
  <si>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</si>
  <si>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</si>
  <si>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</si>
  <si>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</si>
  <si>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</si>
  <si>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</si>
  <si>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</si>
  <si>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</si>
  <si>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</si>
  <si>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</si>
  <si>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</si>
  <si>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</si>
  <si>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</si>
  <si>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</si>
  <si>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</si>
  <si>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</si>
  <si>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</si>
  <si>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</si>
  <si>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</si>
  <si>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</si>
  <si>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</si>
  <si>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</si>
  <si>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</si>
  <si>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</si>
  <si>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</si>
  <si>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</si>
  <si>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</si>
  <si>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</si>
  <si>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</si>
  <si>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</si>
  <si>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</si>
  <si>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</si>
  <si>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</si>
  <si>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</si>
  <si>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</si>
  <si>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</si>
  <si>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</si>
  <si>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</si>
  <si>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</si>
  <si>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</si>
  <si>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</si>
  <si>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</si>
  <si>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</si>
  <si>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</si>
  <si>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</si>
  <si>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</si>
  <si>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</si>
  <si>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</si>
  <si>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</si>
  <si>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</si>
  <si>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</si>
  <si>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</si>
  <si>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</si>
  <si>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</si>
  <si>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</si>
  <si>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</si>
  <si>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</si>
  <si>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</si>
  <si>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</si>
  <si>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</si>
  <si>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</si>
  <si>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</si>
  <si>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</si>
  <si>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</si>
  <si>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</si>
  <si>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</si>
  <si>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</si>
  <si>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</si>
  <si>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</si>
  <si>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</si>
  <si>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</si>
  <si>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</si>
  <si>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</si>
  <si>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</si>
  <si>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</si>
  <si>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</si>
  <si>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</si>
  <si>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</si>
  <si>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</si>
  <si>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</si>
  <si>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</si>
  <si>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</si>
  <si>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</si>
  <si>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</si>
  <si>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</si>
  <si>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</si>
  <si>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</si>
  <si>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</si>
  <si>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</si>
  <si>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</si>
  <si>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</si>
  <si>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</si>
  <si>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</si>
  <si>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</si>
  <si>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</si>
  <si>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</si>
  <si>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</si>
  <si>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</si>
  <si>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</si>
  <si>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</si>
  <si>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</si>
  <si>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</si>
  <si>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</si>
  <si>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</si>
  <si>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</si>
  <si>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</si>
  <si>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</si>
  <si>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</si>
  <si>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</si>
  <si>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</si>
  <si>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</si>
  <si>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</si>
  <si>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</si>
  <si>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</si>
  <si>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</si>
  <si>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</si>
  <si>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</si>
  <si>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</si>
  <si>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</si>
  <si>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</si>
  <si>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</si>
  <si>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</si>
  <si>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</si>
  <si>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</si>
  <si>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</si>
  <si>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</si>
  <si>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</si>
  <si>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</si>
  <si>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</si>
  <si>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</si>
  <si>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</si>
  <si>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</si>
  <si>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</si>
  <si>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</si>
  <si>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</si>
  <si>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</si>
  <si>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</si>
  <si>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</si>
  <si>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</si>
  <si>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</si>
  <si>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</si>
  <si>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</si>
  <si>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</si>
  <si>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</si>
  <si>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</si>
  <si>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</si>
  <si>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</si>
  <si>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</si>
  <si>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</si>
  <si>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</si>
  <si>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</si>
  <si>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</si>
  <si>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</si>
  <si>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</si>
  <si>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</si>
  <si>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</si>
  <si>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</si>
  <si>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</si>
  <si>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</si>
  <si>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</si>
  <si>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</si>
  <si>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</si>
  <si>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</si>
  <si>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</si>
  <si>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</si>
  <si>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</si>
  <si>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</si>
  <si>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</si>
  <si>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</si>
  <si>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</si>
  <si>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</si>
  <si>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</si>
  <si>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</si>
  <si>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</si>
  <si>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</si>
  <si>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</si>
  <si>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</si>
  <si>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</si>
  <si>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</si>
  <si>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</si>
  <si>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</si>
  <si>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</si>
  <si>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</si>
  <si>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</si>
  <si>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</si>
  <si>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</si>
  <si>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</si>
  <si>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</si>
  <si>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</si>
  <si>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</si>
  <si>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</si>
  <si>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</si>
  <si>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</si>
  <si>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</si>
  <si>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</si>
  <si>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</si>
  <si>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</si>
  <si>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</si>
  <si>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</si>
  <si>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</si>
  <si>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</si>
  <si>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</si>
  <si>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</si>
  <si>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</si>
  <si>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</si>
  <si>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</si>
  <si>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</si>
  <si>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</si>
  <si>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</si>
  <si>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</si>
  <si>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</si>
  <si>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</si>
  <si>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</si>
  <si>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</si>
  <si>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</si>
  <si>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</si>
  <si>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</si>
  <si>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</si>
  <si>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</si>
  <si>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</si>
  <si>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</si>
  <si>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</si>
  <si>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</si>
  <si>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</si>
  <si>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</si>
  <si>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</si>
  <si>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</si>
  <si>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</si>
  <si>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</si>
  <si>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</si>
  <si>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</si>
  <si>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</si>
  <si>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</si>
  <si>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</si>
  <si>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</si>
  <si>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</si>
  <si>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</si>
  <si>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</si>
  <si>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</si>
  <si>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</si>
  <si>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</si>
  <si>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</si>
  <si>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</si>
  <si>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</si>
  <si>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</si>
  <si>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</si>
  <si>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</si>
  <si>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</si>
  <si>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</si>
  <si>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</si>
  <si>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</si>
  <si>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</si>
  <si>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</si>
  <si>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</si>
  <si>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</si>
  <si>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</si>
  <si>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</si>
  <si>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</si>
  <si>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</si>
  <si>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</si>
  <si>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</si>
  <si>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</si>
  <si>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</si>
  <si>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</si>
  <si>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</si>
  <si>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</si>
  <si>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</si>
  <si>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</si>
  <si>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</si>
  <si>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</si>
  <si>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</si>
  <si>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</si>
  <si>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</si>
  <si>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</si>
  <si>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</si>
  <si>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</si>
  <si>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</si>
  <si>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</si>
  <si>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</si>
  <si>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</si>
  <si>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</si>
  <si>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</si>
  <si>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</si>
  <si>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</si>
  <si>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</si>
  <si>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</si>
  <si>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</si>
  <si>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</si>
  <si>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</si>
  <si>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</si>
  <si>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</si>
  <si>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</si>
  <si>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</si>
  <si>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</si>
  <si>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</si>
  <si>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</si>
  <si>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</si>
  <si>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</si>
  <si>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</si>
  <si>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</si>
  <si>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</si>
  <si>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</si>
  <si>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</si>
  <si>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</si>
  <si>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</si>
  <si>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</si>
  <si>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</si>
  <si>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</si>
  <si>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</si>
  <si>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</si>
  <si>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</si>
  <si>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</si>
  <si>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</si>
  <si>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</si>
  <si>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</si>
  <si>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</si>
  <si>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</si>
  <si>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</si>
  <si>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</si>
  <si>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</si>
  <si>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</si>
  <si>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</si>
  <si>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</si>
  <si>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</si>
  <si>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</si>
  <si>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</si>
  <si>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</si>
  <si>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</si>
  <si>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</si>
  <si>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</si>
  <si>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</si>
  <si>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</si>
  <si>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</si>
  <si>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</si>
  <si>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</si>
  <si>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</si>
  <si>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</si>
  <si>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</si>
  <si>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</si>
  <si>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</si>
  <si>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</si>
  <si>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</si>
  <si>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</si>
  <si>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</si>
  <si>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</si>
  <si>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</si>
  <si>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</si>
  <si>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</si>
  <si>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</si>
  <si>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</si>
  <si>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</si>
  <si>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</si>
  <si>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</si>
  <si>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</si>
  <si>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</si>
  <si>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</si>
  <si>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</si>
  <si>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</si>
  <si>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</si>
  <si>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</si>
  <si>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</si>
  <si>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</si>
  <si>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</si>
  <si>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</si>
  <si>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</si>
  <si>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</si>
  <si>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</si>
  <si>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</si>
  <si>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</si>
  <si>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</si>
  <si>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</si>
  <si>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</si>
  <si>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</si>
  <si>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</si>
  <si>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</si>
  <si>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</si>
  <si>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</si>
  <si>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</si>
  <si>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</si>
  <si>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</si>
  <si>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</si>
  <si>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</si>
  <si>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</si>
  <si>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</si>
  <si>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</si>
  <si>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</si>
  <si>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</si>
  <si>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</si>
  <si>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</si>
  <si>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</si>
  <si>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</si>
  <si>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</si>
  <si>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</si>
  <si>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</si>
  <si>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</si>
  <si>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</si>
  <si>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</si>
  <si>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</si>
  <si>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</si>
  <si>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</si>
  <si>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</si>
  <si>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</si>
  <si>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</si>
  <si>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</si>
  <si>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</si>
  <si>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</si>
  <si>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</si>
  <si>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</si>
  <si>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</si>
  <si>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</si>
  <si>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</si>
  <si>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</si>
  <si>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</si>
  <si>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</si>
  <si>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</si>
  <si>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</si>
  <si>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</si>
  <si>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</si>
  <si>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</si>
  <si>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</si>
  <si>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</si>
  <si>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</si>
  <si>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</si>
  <si>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</si>
  <si>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</si>
  <si>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</si>
  <si>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</si>
  <si>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</si>
  <si>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</si>
  <si>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</si>
  <si>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</si>
  <si>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</si>
  <si>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</si>
  <si>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</si>
  <si>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</si>
  <si>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</si>
  <si>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</si>
  <si>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</si>
  <si>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</si>
  <si>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</si>
  <si>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</si>
  <si>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</si>
  <si>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</si>
  <si>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</si>
  <si>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</si>
  <si>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</si>
  <si>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</si>
  <si>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</si>
  <si>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</si>
  <si>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</si>
  <si>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</si>
  <si>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</si>
  <si>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</si>
  <si>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</si>
  <si>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</si>
  <si>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</si>
  <si>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</si>
  <si>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</si>
  <si>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</si>
  <si>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</si>
  <si>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</si>
  <si>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</si>
  <si>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</si>
  <si>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</si>
  <si>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</si>
  <si>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</si>
  <si>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</si>
  <si>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</si>
  <si>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</si>
  <si>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</si>
  <si>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</si>
  <si>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</si>
  <si>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</si>
  <si>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</si>
  <si>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</si>
  <si>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</si>
  <si>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</si>
  <si>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</si>
  <si>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</si>
  <si>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</si>
  <si>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</si>
  <si>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</si>
  <si>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</si>
  <si>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</si>
  <si>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</si>
  <si>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</si>
  <si>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</si>
  <si>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</si>
  <si>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</si>
  <si>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</si>
  <si>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</si>
  <si>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</si>
  <si>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</si>
  <si>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</si>
  <si>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</si>
  <si>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</si>
  <si>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</si>
  <si>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</si>
  <si>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</si>
  <si>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</si>
  <si>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</si>
  <si>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</si>
  <si>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</si>
  <si>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</si>
  <si>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</si>
  <si>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</si>
  <si>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</si>
  <si>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</si>
  <si>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</si>
  <si>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</si>
  <si>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</si>
  <si>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</si>
  <si>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</si>
  <si>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</si>
  <si>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</si>
  <si>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</si>
  <si>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</si>
  <si>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</si>
  <si>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</si>
  <si>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</si>
  <si>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</si>
  <si>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</si>
  <si>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</si>
  <si>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</si>
  <si>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</si>
  <si>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</si>
  <si>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</si>
  <si>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</si>
  <si>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</si>
  <si>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</si>
  <si>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</si>
  <si>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</si>
  <si>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</si>
  <si>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</si>
  <si>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</si>
  <si>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</si>
  <si>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</si>
  <si>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</si>
  <si>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</si>
  <si>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</si>
  <si>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</si>
  <si>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</si>
  <si>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</si>
  <si>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</si>
  <si>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</si>
  <si>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</si>
  <si>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</si>
  <si>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</si>
  <si>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</si>
  <si>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</si>
  <si>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</si>
  <si>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</si>
  <si>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</si>
  <si>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</si>
  <si>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</si>
  <si>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</si>
  <si>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</si>
  <si>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</si>
  <si>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</si>
  <si>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</si>
  <si>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</si>
  <si>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</si>
  <si>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</si>
  <si>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</si>
  <si>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</si>
  <si>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</si>
  <si>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</si>
  <si>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</si>
  <si>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</si>
  <si>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</si>
  <si>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</si>
  <si>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</si>
  <si>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</si>
  <si>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</si>
  <si>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</si>
  <si>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</si>
  <si>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</si>
  <si>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</si>
  <si>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</si>
  <si>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</si>
  <si>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</si>
  <si>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</si>
  <si>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</si>
  <si>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</si>
  <si>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</si>
  <si>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</si>
  <si>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</si>
  <si>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</si>
  <si>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</si>
  <si>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</si>
  <si>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</si>
  <si>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</si>
  <si>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</si>
  <si>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</si>
  <si>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</si>
  <si>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</si>
  <si>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</si>
  <si>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</si>
  <si>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</si>
  <si>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</si>
  <si>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</si>
  <si>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</si>
  <si>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</si>
  <si>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</si>
  <si>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</si>
  <si>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</si>
  <si>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</si>
  <si>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</si>
  <si>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</si>
  <si>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</si>
  <si>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</si>
  <si>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</si>
  <si>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</si>
  <si>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</si>
  <si>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</si>
  <si>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</si>
  <si>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</si>
  <si>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</si>
  <si>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</si>
  <si>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</si>
  <si>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</si>
  <si>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</si>
  <si>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</si>
  <si>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</si>
  <si>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</si>
  <si>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</si>
  <si>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</si>
  <si>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</si>
  <si>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</si>
  <si>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</si>
  <si>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</si>
  <si>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</si>
  <si>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</si>
  <si>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</si>
  <si>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</si>
  <si>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</si>
  <si>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</si>
  <si>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</si>
  <si>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</si>
  <si>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</si>
  <si>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</si>
  <si>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</si>
  <si>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</si>
  <si>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</si>
  <si>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</si>
  <si>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</si>
  <si>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</si>
  <si>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</si>
  <si>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</si>
  <si>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</si>
  <si>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</si>
  <si>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</si>
  <si>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</si>
  <si>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</si>
  <si>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</si>
  <si>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</si>
  <si>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</si>
  <si>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</si>
  <si>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</si>
  <si>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</si>
  <si>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</si>
  <si>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</si>
  <si>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</si>
  <si>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</si>
  <si>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</si>
  <si>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</si>
  <si>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</si>
  <si>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</si>
  <si>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</si>
  <si>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</si>
  <si>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</si>
  <si>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</si>
  <si>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</si>
  <si>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</si>
  <si>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</si>
  <si>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</si>
  <si>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</si>
  <si>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</si>
  <si>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</si>
  <si>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</si>
  <si>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</si>
  <si>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</si>
  <si>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</si>
  <si>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</si>
  <si>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</si>
  <si>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</si>
  <si>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</si>
  <si>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</si>
  <si>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</si>
  <si>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</si>
  <si>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</si>
  <si>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</si>
  <si>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</si>
  <si>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</si>
  <si>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</si>
  <si>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</si>
  <si>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</si>
  <si>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</si>
  <si>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</si>
  <si>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</si>
  <si>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</si>
  <si>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</si>
  <si>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</si>
  <si>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</si>
  <si>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</si>
  <si>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</si>
  <si>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</si>
  <si>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</si>
  <si>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</si>
  <si>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</si>
  <si>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</si>
  <si>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</si>
  <si>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</si>
  <si>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</si>
  <si>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</si>
  <si>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</si>
  <si>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</si>
  <si>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</si>
  <si>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</si>
  <si>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</si>
  <si>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</si>
  <si>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</si>
  <si>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</si>
  <si>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</si>
  <si>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</si>
  <si>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</si>
  <si>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</si>
  <si>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</si>
  <si>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</si>
  <si>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</si>
  <si>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</si>
  <si>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</si>
  <si>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</si>
  <si>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</si>
  <si>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</si>
  <si>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</si>
  <si>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</si>
  <si>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</si>
  <si>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</si>
  <si>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</si>
  <si>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</si>
  <si>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</si>
  <si>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</si>
  <si>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</si>
  <si>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</si>
  <si>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</si>
  <si>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</si>
  <si>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</si>
  <si>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</si>
  <si>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</si>
  <si>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</si>
  <si>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</si>
  <si>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</si>
  <si>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</si>
  <si>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</si>
  <si>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</si>
  <si>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</si>
  <si>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</si>
  <si>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</si>
  <si>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</si>
  <si>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</si>
  <si>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</si>
  <si>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</si>
  <si>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</si>
  <si>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</si>
  <si>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</si>
  <si>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</si>
  <si>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</si>
  <si>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</si>
  <si>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</si>
  <si>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</si>
  <si>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</si>
  <si>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</si>
  <si>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</si>
  <si>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</si>
  <si>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</si>
  <si>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</si>
  <si>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</si>
  <si>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</si>
  <si>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</si>
  <si>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</si>
  <si>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</si>
  <si>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</si>
  <si>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</si>
  <si>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</si>
  <si>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</si>
  <si>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</si>
  <si>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</si>
  <si>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</si>
  <si>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</si>
  <si>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</si>
  <si>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</si>
  <si>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</si>
  <si>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</si>
  <si>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</si>
  <si>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</si>
  <si>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</si>
  <si>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</si>
  <si>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</si>
  <si>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</si>
  <si>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</si>
  <si>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</si>
  <si>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</si>
  <si>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</si>
  <si>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</si>
  <si>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</si>
  <si>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</si>
  <si>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</si>
  <si>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</si>
  <si>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</si>
  <si>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</si>
  <si>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</si>
  <si>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</si>
  <si>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</si>
  <si>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</si>
  <si>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</si>
  <si>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</si>
  <si>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</si>
  <si>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</si>
  <si>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</si>
  <si>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</si>
  <si>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</si>
  <si>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</si>
  <si>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</si>
  <si>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</si>
  <si>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</si>
  <si>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</si>
  <si>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</si>
  <si>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</si>
  <si>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</si>
  <si>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</si>
  <si>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</si>
  <si>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</si>
  <si>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</si>
  <si>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</si>
  <si>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</si>
  <si>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</si>
  <si>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</si>
  <si>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</si>
  <si>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</si>
  <si>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</si>
  <si>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</si>
  <si>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</si>
  <si>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</si>
  <si>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</si>
  <si>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</si>
  <si>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</si>
  <si>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</si>
  <si>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</si>
  <si>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</si>
  <si>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</si>
  <si>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</si>
  <si>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</si>
  <si>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</si>
  <si>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</si>
  <si>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</si>
  <si>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</si>
  <si>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</si>
  <si>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</si>
  <si>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</si>
  <si>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</si>
  <si>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</si>
  <si>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</si>
  <si>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</si>
  <si>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</si>
  <si>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</si>
  <si>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</si>
  <si>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</si>
  <si>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</si>
  <si>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</si>
  <si>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</si>
  <si>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</si>
  <si>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</si>
  <si>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</si>
  <si>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</si>
  <si>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</si>
  <si>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</si>
  <si>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</si>
  <si>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</si>
  <si>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</si>
  <si>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</si>
  <si>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</si>
  <si>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</si>
  <si>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</si>
  <si>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</si>
  <si>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</si>
  <si>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</si>
  <si>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</si>
  <si>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</si>
  <si>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</si>
  <si>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</si>
  <si>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</si>
  <si>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</si>
  <si>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</si>
  <si>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</si>
  <si>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</si>
  <si>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</si>
  <si>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</si>
  <si>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</si>
  <si>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</si>
  <si>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</si>
  <si>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</si>
  <si>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</si>
  <si>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</si>
  <si>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</si>
  <si>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</si>
  <si>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</si>
  <si>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</si>
  <si>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</si>
  <si>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</si>
  <si>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</si>
  <si>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</si>
  <si>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</si>
  <si>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</si>
  <si>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</si>
  <si>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</si>
  <si>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</si>
  <si>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</si>
  <si>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</si>
  <si>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</si>
  <si>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</si>
  <si>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</si>
  <si>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</si>
  <si>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</si>
  <si>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</si>
  <si>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</si>
  <si>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</si>
  <si>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</si>
  <si>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</si>
  <si>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</si>
  <si>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</si>
  <si>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</si>
  <si>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</si>
  <si>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</si>
  <si>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</si>
  <si>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</si>
  <si>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</si>
  <si>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</si>
  <si>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</si>
  <si>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</si>
  <si>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</si>
  <si>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</si>
  <si>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</si>
  <si>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</si>
  <si>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</si>
  <si>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</si>
  <si>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</si>
  <si>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</si>
  <si>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</si>
  <si>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</si>
  <si>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</si>
  <si>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</si>
  <si>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</si>
  <si>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</si>
  <si>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</si>
  <si>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</si>
  <si>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</si>
  <si>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</si>
  <si>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</si>
  <si>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</si>
  <si>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</si>
  <si>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</si>
  <si>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</si>
  <si>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</si>
  <si>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</si>
  <si>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</si>
  <si>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</si>
  <si>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</si>
  <si>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</si>
  <si>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</si>
  <si>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</si>
  <si>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</si>
  <si>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</si>
  <si>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</si>
  <si>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</si>
  <si>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</si>
  <si>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</si>
  <si>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</si>
  <si>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</si>
  <si>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</si>
  <si>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</si>
  <si>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</si>
  <si>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</si>
  <si>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</si>
  <si>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</si>
  <si>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</si>
  <si>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</si>
  <si>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</si>
  <si>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</si>
  <si>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</si>
  <si>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</si>
  <si>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</si>
  <si>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</si>
  <si>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</si>
  <si>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</si>
  <si>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</si>
  <si>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</si>
  <si>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</si>
  <si>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</si>
  <si>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</si>
  <si>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</si>
  <si>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</si>
  <si>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</si>
  <si>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</si>
  <si>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</si>
  <si>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</si>
  <si>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</si>
  <si>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</si>
  <si>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</si>
  <si>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</si>
  <si>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</si>
  <si>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</si>
  <si>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</si>
  <si>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</si>
  <si>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</si>
  <si>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</si>
  <si>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</si>
  <si>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</si>
  <si>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</si>
  <si>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</si>
  <si>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</si>
  <si>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</si>
  <si>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</si>
  <si>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</si>
  <si>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</si>
  <si>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</si>
  <si>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</si>
  <si>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</si>
  <si>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</si>
  <si>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</si>
  <si>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</si>
  <si>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</si>
  <si>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</si>
  <si>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</si>
  <si>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</si>
  <si>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</si>
  <si>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</si>
  <si>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</si>
  <si>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</si>
  <si>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</si>
  <si>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</si>
  <si>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</si>
  <si>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</si>
  <si>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</si>
  <si>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</si>
  <si>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</si>
  <si>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</si>
  <si>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</si>
  <si>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</si>
  <si>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</si>
  <si>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</si>
  <si>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</si>
  <si>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</si>
  <si>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</si>
  <si>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</si>
  <si>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</si>
  <si>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</si>
  <si>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</si>
  <si>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</si>
  <si>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</si>
  <si>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</si>
  <si>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</si>
  <si>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</si>
  <si>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</si>
  <si>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</si>
  <si>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</si>
  <si>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</si>
  <si>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</si>
  <si>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</si>
  <si>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</si>
  <si>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</si>
  <si>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</si>
  <si>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</si>
  <si>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</si>
  <si>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</si>
  <si>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</si>
  <si>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</si>
  <si>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</si>
  <si>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</si>
  <si>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</si>
  <si>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</si>
  <si>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</si>
  <si>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</si>
  <si>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</si>
  <si>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</si>
  <si>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</si>
  <si>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</si>
  <si>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</si>
  <si>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</si>
  <si>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</si>
  <si>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</si>
  <si>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</si>
  <si>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</si>
  <si>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</si>
  <si>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</si>
  <si>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</si>
  <si>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</si>
  <si>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</si>
  <si>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</si>
  <si>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</si>
  <si>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</si>
  <si>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</si>
  <si>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</si>
  <si>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</si>
  <si>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</si>
  <si>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</si>
  <si>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</si>
  <si>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</si>
  <si>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</si>
  <si>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</si>
  <si>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</si>
  <si>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</si>
  <si>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</si>
  <si>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</si>
  <si>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</si>
  <si>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</si>
  <si>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</si>
  <si>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</si>
  <si>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</si>
  <si>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</si>
  <si>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</si>
  <si>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</si>
  <si>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</si>
  <si>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</si>
  <si>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</si>
  <si>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</si>
  <si>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</si>
  <si>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</si>
  <si>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</si>
  <si>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</si>
  <si>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</si>
  <si>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</si>
  <si>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</si>
  <si>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</si>
  <si>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</si>
  <si>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</si>
  <si>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</si>
  <si>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</si>
  <si>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</si>
  <si>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</si>
  <si>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</si>
  <si>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</si>
  <si>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</si>
  <si>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</si>
  <si>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</si>
  <si>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</si>
  <si>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</si>
  <si>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</si>
  <si>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</si>
  <si>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</si>
  <si>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</si>
  <si>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</si>
  <si>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</si>
  <si>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</si>
  <si>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</si>
  <si>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</si>
  <si>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</si>
  <si>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</si>
  <si>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</si>
  <si>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</si>
  <si>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</si>
  <si>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</si>
  <si>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</si>
  <si>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</si>
  <si>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</si>
  <si>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</si>
  <si>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</si>
  <si>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</si>
  <si>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</si>
  <si>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</si>
  <si>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</si>
  <si>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</si>
  <si>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</si>
  <si>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</si>
  <si>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</si>
  <si>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</si>
  <si>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</si>
  <si>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</si>
  <si>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</si>
  <si>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</si>
  <si>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</si>
  <si>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</si>
  <si>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</si>
  <si>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</si>
  <si>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</si>
  <si>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</si>
  <si>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</si>
  <si>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</si>
  <si>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</si>
  <si>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</si>
  <si>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</si>
  <si>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</si>
  <si>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</si>
  <si>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</si>
  <si>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</si>
  <si>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</si>
  <si>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</si>
  <si>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</si>
  <si>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</si>
  <si>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</si>
  <si>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</si>
  <si>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</si>
  <si>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</si>
  <si>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</si>
  <si>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</si>
  <si>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</si>
  <si>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</si>
  <si>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</si>
  <si>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</si>
  <si>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</si>
  <si>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</si>
  <si>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</si>
  <si>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</si>
  <si>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</si>
  <si>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</si>
  <si>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</si>
  <si>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</si>
  <si>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</si>
  <si>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</si>
  <si>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</si>
  <si>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</si>
  <si>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</si>
  <si>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</si>
  <si>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</si>
  <si>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</si>
  <si>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</si>
  <si>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</si>
  <si>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</si>
  <si>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</si>
  <si>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</si>
  <si>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</si>
  <si>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</si>
  <si>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</si>
  <si>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</si>
  <si>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</si>
  <si>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</si>
  <si>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</si>
  <si>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</si>
  <si>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</si>
  <si>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</si>
  <si>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</si>
  <si>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</si>
  <si>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</si>
  <si>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</si>
  <si>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</si>
  <si>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</si>
  <si>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</si>
  <si>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</si>
  <si>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</si>
  <si>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</si>
  <si>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</si>
  <si>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</si>
  <si>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</si>
  <si>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</si>
  <si>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</si>
  <si>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</si>
  <si>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</si>
  <si>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</si>
  <si>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</si>
  <si>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</si>
  <si>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</si>
  <si>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</si>
  <si>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</si>
  <si>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</si>
  <si>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</si>
  <si>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</si>
  <si>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</si>
  <si>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</si>
  <si>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</si>
  <si>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</si>
  <si>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</si>
  <si>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</si>
  <si>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</si>
  <si>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</si>
  <si>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</si>
  <si>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</si>
  <si>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</si>
  <si>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</si>
  <si>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</si>
  <si>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</si>
  <si>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</si>
  <si>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</si>
  <si>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</si>
  <si>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</si>
  <si>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</si>
  <si>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</si>
  <si>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</si>
  <si>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</si>
  <si>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</si>
  <si>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</si>
  <si>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</si>
  <si>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</si>
  <si>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</si>
  <si>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</si>
  <si>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</si>
  <si>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</si>
  <si>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</si>
  <si>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</si>
  <si>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</si>
  <si>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</si>
  <si>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</si>
  <si>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</si>
  <si>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</si>
  <si>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</si>
  <si>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</si>
  <si>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</si>
  <si>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</si>
  <si>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</si>
  <si>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</si>
  <si>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</si>
  <si>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</si>
  <si>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</si>
  <si>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</si>
  <si>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</si>
  <si>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</si>
  <si>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</si>
  <si>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</si>
  <si>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</si>
  <si>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</si>
  <si>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</si>
  <si>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</si>
  <si>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</si>
  <si>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</si>
  <si>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</si>
  <si>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</si>
  <si>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</si>
  <si>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</si>
  <si>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</si>
  <si>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</si>
  <si>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</si>
  <si>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</si>
  <si>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</si>
  <si>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</si>
  <si>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</si>
  <si>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</si>
  <si>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</si>
  <si>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</si>
  <si>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</si>
  <si>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</si>
  <si>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</si>
  <si>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</si>
  <si>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</si>
  <si>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</si>
  <si>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</si>
  <si>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</si>
  <si>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</si>
  <si>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</si>
  <si>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</si>
  <si>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</si>
  <si>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</si>
  <si>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</si>
  <si>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</si>
  <si>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</si>
  <si>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</si>
  <si>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</si>
  <si>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</si>
  <si>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</si>
  <si>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</si>
  <si>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</si>
  <si>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</si>
  <si>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</si>
  <si>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</si>
  <si>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</si>
  <si>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</si>
  <si>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</si>
  <si>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</si>
  <si>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</si>
  <si>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</si>
  <si>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</si>
  <si>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</si>
  <si>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</si>
  <si>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</si>
  <si>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</si>
  <si>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</si>
  <si>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</si>
  <si>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</si>
  <si>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</si>
  <si>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</si>
  <si>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</si>
  <si>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</si>
  <si>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</si>
  <si>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</si>
  <si>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</si>
  <si>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</si>
  <si>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</si>
  <si>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</si>
  <si>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</si>
  <si>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</si>
  <si>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</si>
  <si>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</si>
  <si>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</si>
  <si>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</si>
  <si>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</si>
  <si>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</si>
  <si>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</si>
  <si>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</si>
  <si>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</si>
  <si>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</si>
  <si>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</si>
  <si>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</si>
  <si>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</si>
  <si>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</si>
  <si>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</si>
  <si>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</si>
  <si>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</si>
  <si>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</si>
  <si>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</si>
  <si>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</si>
  <si>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</si>
  <si>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</si>
  <si>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</si>
  <si>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</si>
  <si>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</si>
  <si>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</si>
  <si>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</si>
  <si>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</si>
  <si>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</si>
  <si>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</si>
  <si>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</si>
  <si>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</si>
  <si>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</si>
  <si>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</si>
  <si>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</si>
  <si>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</si>
  <si>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</si>
  <si>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</si>
  <si>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</si>
  <si>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</si>
  <si>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</si>
  <si>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</si>
  <si>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</si>
  <si>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</si>
  <si>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</si>
  <si>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</si>
  <si>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</si>
  <si>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</si>
  <si>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</si>
  <si>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</si>
  <si>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</si>
  <si>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</si>
  <si>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</si>
  <si>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</si>
  <si>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</si>
  <si>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</si>
  <si>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</si>
  <si>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</si>
  <si>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</si>
  <si>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</si>
  <si>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</si>
  <si>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</si>
  <si>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</si>
  <si>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</si>
  <si>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</si>
  <si>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</si>
  <si>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</si>
  <si>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</si>
  <si>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</si>
  <si>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</si>
  <si>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</si>
  <si>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</si>
  <si>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</si>
  <si>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</si>
  <si>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</si>
  <si>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</si>
  <si>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</si>
  <si>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</si>
  <si>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</si>
  <si>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</si>
  <si>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</si>
  <si>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</si>
  <si>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</si>
  <si>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</si>
  <si>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</si>
  <si>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</si>
  <si>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</si>
  <si>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</si>
  <si>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</si>
  <si>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</si>
  <si>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</si>
  <si>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</si>
  <si>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</si>
  <si>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</si>
  <si>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</si>
  <si>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</si>
  <si>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</si>
  <si>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</si>
  <si>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</si>
  <si>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</si>
  <si>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</si>
  <si>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</si>
  <si>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</si>
  <si>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</si>
  <si>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</si>
  <si>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</si>
  <si>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</si>
  <si>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</si>
  <si>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</si>
  <si>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</si>
  <si>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</si>
  <si>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</si>
  <si>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</si>
  <si>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</si>
  <si>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</si>
  <si>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</si>
  <si>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</si>
  <si>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</si>
  <si>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</si>
  <si>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</si>
  <si>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</si>
  <si>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</si>
  <si>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</si>
  <si>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</si>
  <si>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</si>
  <si>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</si>
  <si>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</si>
  <si>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</si>
  <si>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</si>
  <si>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</si>
  <si>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</si>
  <si>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</si>
  <si>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</si>
  <si>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</si>
  <si>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</si>
  <si>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</si>
  <si>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</si>
  <si>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</si>
  <si>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</si>
  <si>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</si>
  <si>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</si>
  <si>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</si>
  <si>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</si>
  <si>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</si>
  <si>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</si>
  <si>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</si>
  <si>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</si>
  <si>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</si>
  <si>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</si>
  <si>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</si>
  <si>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</si>
  <si>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</si>
  <si>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</si>
  <si>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</si>
  <si>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</si>
  <si>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</si>
  <si>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</si>
  <si>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</si>
  <si>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</si>
  <si>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</si>
  <si>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</si>
  <si>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</si>
  <si>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</si>
  <si>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</si>
  <si>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</si>
  <si>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</si>
  <si>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</si>
  <si>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</si>
  <si>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</si>
  <si>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</si>
  <si>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</si>
  <si>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</si>
  <si>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</si>
  <si>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</si>
  <si>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</si>
  <si>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</si>
  <si>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</si>
  <si>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</si>
  <si>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</si>
  <si>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</si>
  <si>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</si>
  <si>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</si>
  <si>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</si>
  <si>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</si>
  <si>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</si>
  <si>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</si>
  <si>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</si>
  <si>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</si>
  <si>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</si>
  <si>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</si>
  <si>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</si>
  <si>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</si>
  <si>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</si>
  <si>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</si>
  <si>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</si>
  <si>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</si>
  <si>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</si>
  <si>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</si>
  <si>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</si>
  <si>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</si>
  <si>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</si>
  <si>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</si>
  <si>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</si>
  <si>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</si>
  <si>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</si>
  <si>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</si>
  <si>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</si>
  <si>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</si>
  <si>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</si>
  <si>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</si>
  <si>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</si>
  <si>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</si>
  <si>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</si>
  <si>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</si>
  <si>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</si>
  <si>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</si>
  <si>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</si>
  <si>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</si>
  <si>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</si>
  <si>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</si>
  <si>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</si>
  <si>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</si>
  <si>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</si>
  <si>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</si>
  <si>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</si>
  <si>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</si>
  <si>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</si>
  <si>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</si>
  <si>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</si>
  <si>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</si>
  <si>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</si>
  <si>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</si>
  <si>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</si>
  <si>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</si>
  <si>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</si>
  <si>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</si>
  <si>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</si>
  <si>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</si>
  <si>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</si>
  <si>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</si>
  <si>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</si>
  <si>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</si>
  <si>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</si>
  <si>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</si>
  <si>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</si>
  <si>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</si>
  <si>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</si>
  <si>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</si>
  <si>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</si>
  <si>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</si>
  <si>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</si>
  <si>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</si>
  <si>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</si>
  <si>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</si>
  <si>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</si>
  <si>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</si>
  <si>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</si>
  <si>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</si>
  <si>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</si>
  <si>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</si>
  <si>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</si>
  <si>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</si>
  <si>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</si>
  <si>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</si>
  <si>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</si>
  <si>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</si>
  <si>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</si>
  <si>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</si>
  <si>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</si>
  <si>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</si>
  <si>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</si>
  <si>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</si>
  <si>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</si>
  <si>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</si>
  <si>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</si>
  <si>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</si>
  <si>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</si>
  <si>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</si>
  <si>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</si>
  <si>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</si>
  <si>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</si>
  <si>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</si>
  <si>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</si>
  <si>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</si>
  <si>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</si>
  <si>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</si>
  <si>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</si>
  <si>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</si>
  <si>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</si>
  <si>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</si>
  <si>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</si>
  <si>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</si>
  <si>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</si>
  <si>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</si>
  <si>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</si>
  <si>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</si>
  <si>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</si>
  <si>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</si>
  <si>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</si>
  <si>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</si>
  <si>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</si>
  <si>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</si>
  <si>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</si>
  <si>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</si>
  <si>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</si>
  <si>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</si>
  <si>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</si>
  <si>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</si>
  <si>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</si>
  <si>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</si>
  <si>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</si>
  <si>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</si>
  <si>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</si>
  <si>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</si>
  <si>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</si>
  <si>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</si>
  <si>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</si>
  <si>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</si>
  <si>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</si>
  <si>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</si>
  <si>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</si>
  <si>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</si>
  <si>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</si>
  <si>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</si>
  <si>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</si>
  <si>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</si>
  <si>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</si>
  <si>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</si>
  <si>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</si>
  <si>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</si>
  <si>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</si>
  <si>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</si>
  <si>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</si>
  <si>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</si>
  <si>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</si>
  <si>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</si>
  <si>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</si>
  <si>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</si>
  <si>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</si>
  <si>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</si>
  <si>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</si>
  <si>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</si>
  <si>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</si>
  <si>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</si>
  <si>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</si>
  <si>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</si>
  <si>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</si>
  <si>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</si>
  <si>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</si>
  <si>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</si>
  <si>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</si>
  <si>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</si>
  <si>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</si>
  <si>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</si>
  <si>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</si>
  <si>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</si>
  <si>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</si>
  <si>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</si>
  <si>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</si>
  <si>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</si>
  <si>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</si>
  <si>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</si>
  <si>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</si>
  <si>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</si>
  <si>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</si>
  <si>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</si>
  <si>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</si>
  <si>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</si>
  <si>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</si>
  <si>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</si>
  <si>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</si>
  <si>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</si>
  <si>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</si>
  <si>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</si>
  <si>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</si>
  <si>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</si>
  <si>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</si>
  <si>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</si>
  <si>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</si>
  <si>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</si>
  <si>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</si>
  <si>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</si>
  <si>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</si>
  <si>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</si>
  <si>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</si>
  <si>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</si>
  <si>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</si>
  <si>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</si>
  <si>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</si>
  <si>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</si>
  <si>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</si>
  <si>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</si>
  <si>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</si>
  <si>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</si>
  <si>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</si>
  <si>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</si>
  <si>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</si>
  <si>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</si>
  <si>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</si>
  <si>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</si>
  <si>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</si>
  <si>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</si>
  <si>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</si>
  <si>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</si>
  <si>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</si>
  <si>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</si>
  <si>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</si>
  <si>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</si>
  <si>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</si>
  <si>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</si>
  <si>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</si>
  <si>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</si>
  <si>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</si>
  <si>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</si>
  <si>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</si>
  <si>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</si>
  <si>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</si>
  <si>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</si>
  <si>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</si>
  <si>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</si>
  <si>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</si>
  <si>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</si>
  <si>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</si>
  <si>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</si>
  <si>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</si>
  <si>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</si>
  <si>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</si>
  <si>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</si>
  <si>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</si>
  <si>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</si>
  <si>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</si>
  <si>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</si>
  <si>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</si>
  <si>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</si>
  <si>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</si>
  <si>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</si>
  <si>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</si>
  <si>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</si>
  <si>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</si>
  <si>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</si>
  <si>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</si>
  <si>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</si>
  <si>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</si>
  <si>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</si>
  <si>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</si>
  <si>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</si>
  <si>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</si>
  <si>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</si>
  <si>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</si>
  <si>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</si>
  <si>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</si>
  <si>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</si>
  <si>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</si>
  <si>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</si>
  <si>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</si>
  <si>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</si>
  <si>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</si>
  <si>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</si>
  <si>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</si>
  <si>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</si>
  <si>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</si>
  <si>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</si>
  <si>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</si>
  <si>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</si>
  <si>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</si>
  <si>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</si>
  <si>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</si>
  <si>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</si>
  <si>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</si>
  <si>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</si>
  <si>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</si>
  <si>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</si>
  <si>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</si>
  <si>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</si>
  <si>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</si>
  <si>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</si>
  <si>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</si>
  <si>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</si>
  <si>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</si>
  <si>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</si>
  <si>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</si>
  <si>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</si>
  <si>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</si>
  <si>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</si>
  <si>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</si>
  <si>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</si>
  <si>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</si>
  <si>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</si>
  <si>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</si>
  <si>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</si>
  <si>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</si>
  <si>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</si>
  <si>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</si>
  <si>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</si>
  <si>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</si>
  <si>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</si>
  <si>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</si>
  <si>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</si>
  <si>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</si>
  <si>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</si>
  <si>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</si>
  <si>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</si>
  <si>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</si>
  <si>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</si>
  <si>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</si>
  <si>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</si>
  <si>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</si>
  <si>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</si>
  <si>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</si>
  <si>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</si>
  <si>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</si>
  <si>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</si>
  <si>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</si>
  <si>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</si>
  <si>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</si>
  <si>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</si>
  <si>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</si>
  <si>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</si>
  <si>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</si>
  <si>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</si>
  <si>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</si>
  <si>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</si>
  <si>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</si>
  <si>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</si>
  <si>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</si>
  <si>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</si>
  <si>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</si>
  <si>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</si>
  <si>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</si>
  <si>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</si>
  <si>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</si>
  <si>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</si>
  <si>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</si>
  <si>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</si>
  <si>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</si>
  <si>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</si>
  <si>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</si>
  <si>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</si>
  <si>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</si>
  <si>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</si>
  <si>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</si>
  <si>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</si>
  <si>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</si>
  <si>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</si>
  <si>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</si>
  <si>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</si>
  <si>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</si>
  <si>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</si>
  <si>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</si>
  <si>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</si>
  <si>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</si>
  <si>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</si>
  <si>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</si>
  <si>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</si>
  <si>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</si>
  <si>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</si>
  <si>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</si>
  <si>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</si>
  <si>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</si>
  <si>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</si>
  <si>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</si>
  <si>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</si>
  <si>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</si>
  <si>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</si>
  <si>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</si>
  <si>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</si>
  <si>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</si>
  <si>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</si>
  <si>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</si>
  <si>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</si>
  <si>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</si>
  <si>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</si>
  <si>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</si>
  <si>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</si>
  <si>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</si>
  <si>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</si>
  <si>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</si>
  <si>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</si>
  <si>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</si>
  <si>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</si>
  <si>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</si>
  <si>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</si>
  <si>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</si>
  <si>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</si>
  <si>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</si>
  <si>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</si>
  <si>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</si>
  <si>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</si>
  <si>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</si>
  <si>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</si>
  <si>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</si>
  <si>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</si>
  <si>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</si>
  <si>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</si>
  <si>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</si>
  <si>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</si>
  <si>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</si>
  <si>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</si>
  <si>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</si>
  <si>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</si>
  <si>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</si>
  <si>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</si>
  <si>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</si>
  <si>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</si>
  <si>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</si>
  <si>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</si>
  <si>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</si>
  <si>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</si>
  <si>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</si>
  <si>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</si>
  <si>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</si>
  <si>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</si>
  <si>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</si>
  <si>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</si>
  <si>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</si>
  <si>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</si>
  <si>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</si>
  <si>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</si>
  <si>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</si>
  <si>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</si>
  <si>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</si>
  <si>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</si>
  <si>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</si>
  <si>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</si>
  <si>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</si>
  <si>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</si>
  <si>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</si>
  <si>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</si>
  <si>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</si>
  <si>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</si>
  <si>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</si>
  <si>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</si>
  <si>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</si>
  <si>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</si>
  <si>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</si>
  <si>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</si>
  <si>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</si>
  <si>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</si>
  <si>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</si>
  <si>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</si>
  <si>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</si>
  <si>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</si>
  <si>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</si>
  <si>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</si>
  <si>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</si>
  <si>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</si>
  <si>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</si>
  <si>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</si>
  <si>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</si>
  <si>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</si>
  <si>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</si>
  <si>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</si>
  <si>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</si>
  <si>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</si>
  <si>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</si>
  <si>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</si>
  <si>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</si>
  <si>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</si>
  <si>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</si>
  <si>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</si>
  <si>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</si>
  <si>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</si>
  <si>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</si>
  <si>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</si>
  <si>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</si>
  <si>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</si>
  <si>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</si>
  <si>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</si>
  <si>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</si>
  <si>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</si>
  <si>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</si>
  <si>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</si>
  <si>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</si>
  <si>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</si>
  <si>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</si>
  <si>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</si>
  <si>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</si>
  <si>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</si>
  <si>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</si>
  <si>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</si>
  <si>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</si>
  <si>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</si>
  <si>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</si>
  <si>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</si>
  <si>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</si>
  <si>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</si>
  <si>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</si>
  <si>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</si>
  <si>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</si>
  <si>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</si>
  <si>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</si>
  <si>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</si>
  <si>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</si>
  <si>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</si>
  <si>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</si>
  <si>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</si>
  <si>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</si>
  <si>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</si>
  <si>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</si>
  <si>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</si>
  <si>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</si>
  <si>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</si>
  <si>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</si>
  <si>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</si>
  <si>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</si>
  <si>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</si>
  <si>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</si>
  <si>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</si>
  <si>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</si>
  <si>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</si>
  <si>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</si>
  <si>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</si>
  <si>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</si>
  <si>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</si>
  <si>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</si>
  <si>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</si>
  <si>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</si>
  <si>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</si>
  <si>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</si>
  <si>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</si>
  <si>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</si>
  <si>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</si>
  <si>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</si>
  <si>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</si>
  <si>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</si>
  <si>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</si>
  <si>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</si>
  <si>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</si>
  <si>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</si>
  <si>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</si>
  <si>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</si>
  <si>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</si>
  <si>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</si>
  <si>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</si>
  <si>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</si>
  <si>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</si>
  <si>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</si>
  <si>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</si>
  <si>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</si>
  <si>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</si>
  <si>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</si>
  <si>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</si>
  <si>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</si>
  <si>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</si>
  <si>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</si>
  <si>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</si>
  <si>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</si>
  <si>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</si>
  <si>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</si>
  <si>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</si>
  <si>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</si>
  <si>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</si>
  <si>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</si>
  <si>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</si>
  <si>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</si>
  <si>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</si>
  <si>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</si>
  <si>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</si>
  <si>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</si>
  <si>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</si>
  <si>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</si>
  <si>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</si>
  <si>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</si>
  <si>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</si>
  <si>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</si>
  <si>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</si>
  <si>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</si>
  <si>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</si>
  <si>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</si>
  <si>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</si>
  <si>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</si>
  <si>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</si>
  <si>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</si>
  <si>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</si>
  <si>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</si>
  <si>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</si>
  <si>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</si>
  <si>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</si>
  <si>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</si>
  <si>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</si>
  <si>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</si>
  <si>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</si>
  <si>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</si>
  <si>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</si>
  <si>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</si>
  <si>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</si>
  <si>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</si>
  <si>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</si>
  <si>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</si>
  <si>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</si>
  <si>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</si>
  <si>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</si>
  <si>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</si>
  <si>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</si>
  <si>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</si>
  <si>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</si>
  <si>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</si>
  <si>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</si>
  <si>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</si>
  <si>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</si>
  <si>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</si>
  <si>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</si>
  <si>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</si>
  <si>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</si>
  <si>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</si>
  <si>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</si>
  <si>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</si>
  <si>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</si>
  <si>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</si>
  <si>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</si>
  <si>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</si>
  <si>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</si>
  <si>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</si>
  <si>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</si>
  <si>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</si>
  <si>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</si>
  <si>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</si>
  <si>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</si>
  <si>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</si>
  <si>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</si>
  <si>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</si>
  <si>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</si>
  <si>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</si>
  <si>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</si>
  <si>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</si>
  <si>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</si>
  <si>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</si>
  <si>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</si>
  <si>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</si>
  <si>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</si>
  <si>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</si>
  <si>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</si>
  <si>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</si>
  <si>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</si>
  <si>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</si>
  <si>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</si>
  <si>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</si>
  <si>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</si>
  <si>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</si>
  <si>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</si>
  <si>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</si>
  <si>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</si>
  <si>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</si>
  <si>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</si>
  <si>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</si>
  <si>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</si>
  <si>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</si>
  <si>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</si>
  <si>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</si>
  <si>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</si>
  <si>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</si>
  <si>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</si>
  <si>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</si>
  <si>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</si>
  <si>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</si>
  <si>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</si>
  <si>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</si>
  <si>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</si>
  <si>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</si>
  <si>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</si>
  <si>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</si>
  <si>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</si>
  <si>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</si>
  <si>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</si>
  <si>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</si>
  <si>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</si>
  <si>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</si>
  <si>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</si>
  <si>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</si>
  <si>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</si>
  <si>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</si>
  <si>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</si>
  <si>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</si>
  <si>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</si>
  <si>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</si>
  <si>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</si>
  <si>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</si>
  <si>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</si>
  <si>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</si>
  <si>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</si>
  <si>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</si>
  <si>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</si>
  <si>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</si>
  <si>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</si>
  <si>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</si>
  <si>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</si>
  <si>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</si>
  <si>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</si>
  <si>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</si>
  <si>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</si>
  <si>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</si>
  <si>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</si>
  <si>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</si>
  <si>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</si>
  <si>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</si>
  <si>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</si>
  <si>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</si>
  <si>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</si>
  <si>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</si>
  <si>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</si>
  <si>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</si>
  <si>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</si>
  <si>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</si>
  <si>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</si>
  <si>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</si>
  <si>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</si>
  <si>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</si>
  <si>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</si>
  <si>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</si>
  <si>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</si>
  <si>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</si>
  <si>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</si>
  <si>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</si>
  <si>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</si>
  <si>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</si>
  <si>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</si>
  <si>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</si>
  <si>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</si>
  <si>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</si>
  <si>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</si>
  <si>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</si>
  <si>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</si>
  <si>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</si>
  <si>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</si>
  <si>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</si>
  <si>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</si>
  <si>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</si>
  <si>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</si>
  <si>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</si>
  <si>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</si>
  <si>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</si>
  <si>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</si>
  <si>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</si>
  <si>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</si>
  <si>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</si>
  <si>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</si>
  <si>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</si>
  <si>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</si>
  <si>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</si>
  <si>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</si>
  <si>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</si>
  <si>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</si>
  <si>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</si>
  <si>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</si>
  <si>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</si>
  <si>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</si>
  <si>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</si>
  <si>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</si>
  <si>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</si>
  <si>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</si>
  <si>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</si>
  <si>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</si>
  <si>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</si>
  <si>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</si>
  <si>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</si>
  <si>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</si>
  <si>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</si>
  <si>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</si>
  <si>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</si>
  <si>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</si>
  <si>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</si>
  <si>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</si>
  <si>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</si>
  <si>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</si>
  <si>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</si>
  <si>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</si>
  <si>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</si>
  <si>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</si>
  <si>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</si>
  <si>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</si>
  <si>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</si>
  <si>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</si>
  <si>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</si>
  <si>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</si>
  <si>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</si>
  <si>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</si>
  <si>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</si>
  <si>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</si>
  <si>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</si>
  <si>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</si>
  <si>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</si>
  <si>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</si>
  <si>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</si>
  <si>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</si>
  <si>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</si>
  <si>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</si>
  <si>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</si>
  <si>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</si>
  <si>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</si>
  <si>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</si>
  <si>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</si>
  <si>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</si>
  <si>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</si>
  <si>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</si>
  <si>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</si>
  <si>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</si>
  <si>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</si>
  <si>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</si>
  <si>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</si>
  <si>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</si>
  <si>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</si>
  <si>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</si>
  <si>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</si>
  <si>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</si>
  <si>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</si>
  <si>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</si>
  <si>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</si>
  <si>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</si>
  <si>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</si>
  <si>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</si>
  <si>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</si>
  <si>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</si>
  <si>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</si>
  <si>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</si>
  <si>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</si>
  <si>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</si>
  <si>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</si>
  <si>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</si>
  <si>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</si>
  <si>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</si>
  <si>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</si>
  <si>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</si>
  <si>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</si>
  <si>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</si>
  <si>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</si>
  <si>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</si>
  <si>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</si>
  <si>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</si>
  <si>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</si>
  <si>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</si>
  <si>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</si>
  <si>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</si>
  <si>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</si>
  <si>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</si>
  <si>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</si>
  <si>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</si>
  <si>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</si>
  <si>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</si>
  <si>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</si>
  <si>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</si>
  <si>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</si>
  <si>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</si>
  <si>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</si>
  <si>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</si>
  <si>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</si>
  <si>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</si>
  <si>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</si>
  <si>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</si>
  <si>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</si>
  <si>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</si>
  <si>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</si>
  <si>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</si>
  <si>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</si>
  <si>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</si>
  <si>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</si>
  <si>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</si>
  <si>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</si>
  <si>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</si>
  <si>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</si>
  <si>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</si>
  <si>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</si>
  <si>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</si>
  <si>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</si>
  <si>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</si>
  <si>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</si>
  <si>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</si>
  <si>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</si>
  <si>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</si>
  <si>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</si>
  <si>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</si>
  <si>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</si>
  <si>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</si>
  <si>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</si>
  <si>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</si>
  <si>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</si>
  <si>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</si>
  <si>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</si>
  <si>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</si>
  <si>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</si>
  <si>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</si>
  <si>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</si>
  <si>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</si>
  <si>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</si>
  <si>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</si>
  <si>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</si>
  <si>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</si>
  <si>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</si>
  <si>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</si>
  <si>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</si>
  <si>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</si>
  <si>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</si>
  <si>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</si>
  <si>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</si>
  <si>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</si>
  <si>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</si>
  <si>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</si>
  <si>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</si>
  <si>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</si>
  <si>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</si>
  <si>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</si>
  <si>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</si>
  <si>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</si>
  <si>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</si>
  <si>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</si>
  <si>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</si>
  <si>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</si>
  <si>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</si>
  <si>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</si>
  <si>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</si>
  <si>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</si>
  <si>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</si>
  <si>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</si>
  <si>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</si>
  <si>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</si>
  <si>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</si>
  <si>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</si>
  <si>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</si>
  <si>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</si>
  <si>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</si>
  <si>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</si>
  <si>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</si>
  <si>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</si>
  <si>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</si>
  <si>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</si>
  <si>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</si>
  <si>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</si>
  <si>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</si>
  <si>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</si>
  <si>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</si>
  <si>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</si>
  <si>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</si>
  <si>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</si>
  <si>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</si>
  <si>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</si>
  <si>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</si>
  <si>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</si>
  <si>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</si>
  <si>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</si>
  <si>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</si>
  <si>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</si>
  <si>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</si>
  <si>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</si>
  <si>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</si>
  <si>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</si>
  <si>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</si>
  <si>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</si>
  <si>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</si>
  <si>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</si>
  <si>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</si>
  <si>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</si>
  <si>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</si>
  <si>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</si>
  <si>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</si>
  <si>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</si>
  <si>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</si>
  <si>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</si>
  <si>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</si>
  <si>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</si>
  <si>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</si>
  <si>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</si>
  <si>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</si>
  <si>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</si>
  <si>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</si>
  <si>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</si>
  <si>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</si>
  <si>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</si>
  <si>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</si>
  <si>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</si>
  <si>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</si>
  <si>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</si>
  <si>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</si>
  <si>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</si>
  <si>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</si>
  <si>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</si>
  <si>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</si>
  <si>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</si>
  <si>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</si>
  <si>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</si>
  <si>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</si>
  <si>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</si>
  <si>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</si>
  <si>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</si>
  <si>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</si>
  <si>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</si>
  <si>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</si>
  <si>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</si>
  <si>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</si>
  <si>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</si>
  <si>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</si>
  <si>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</si>
  <si>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</si>
  <si>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</si>
  <si>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</si>
  <si>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</si>
  <si>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</si>
  <si>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</si>
  <si>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</si>
  <si>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</si>
  <si>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</si>
  <si>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</si>
  <si>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</si>
  <si>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</si>
  <si>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</si>
  <si>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</si>
  <si>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</si>
  <si>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</si>
  <si>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</si>
  <si>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</si>
  <si>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</si>
  <si>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</si>
  <si>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</si>
  <si>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</si>
  <si>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</si>
  <si>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</si>
  <si>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</si>
  <si>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</si>
  <si>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</si>
  <si>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</si>
  <si>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</si>
  <si>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</si>
  <si>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</si>
  <si>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</si>
  <si>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</si>
  <si>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</si>
  <si>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</si>
  <si>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</si>
  <si>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</si>
  <si>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</si>
  <si>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</si>
  <si>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</si>
  <si>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</si>
  <si>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</si>
  <si>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</si>
  <si>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</si>
  <si>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</si>
  <si>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</si>
  <si>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</si>
  <si>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</si>
  <si>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</si>
  <si>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</si>
  <si>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</si>
  <si>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</si>
  <si>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</si>
  <si>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</si>
  <si>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</si>
  <si>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</si>
  <si>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</si>
  <si>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</si>
  <si>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</si>
  <si>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</si>
  <si>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</si>
  <si>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</si>
  <si>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</si>
  <si>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</si>
  <si>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</si>
  <si>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</si>
  <si>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</si>
  <si>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</si>
  <si>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</si>
  <si>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</si>
  <si>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</si>
  <si>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</si>
  <si>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</si>
  <si>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</si>
  <si>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</si>
  <si>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</si>
  <si>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</si>
  <si>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</si>
  <si>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</si>
  <si>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</si>
  <si>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</si>
  <si>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</si>
  <si>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</si>
  <si>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</si>
  <si>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</si>
  <si>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</si>
  <si>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</si>
  <si>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</si>
  <si>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</si>
  <si>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</si>
  <si>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</si>
  <si>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</si>
  <si>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</si>
  <si>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</si>
  <si>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</si>
  <si>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</si>
  <si>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</si>
  <si>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</si>
  <si>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</si>
  <si>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</si>
  <si>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</si>
  <si>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</si>
  <si>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</si>
  <si>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</si>
  <si>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</si>
  <si>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</si>
  <si>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</si>
  <si>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</si>
  <si>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</si>
  <si>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</si>
  <si>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</si>
  <si>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</si>
  <si>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</si>
  <si>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</si>
  <si>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</si>
  <si>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</si>
  <si>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</si>
  <si>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</si>
  <si>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</si>
  <si>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</si>
  <si>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</si>
  <si>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</si>
  <si>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</si>
  <si>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</si>
  <si>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</si>
  <si>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</si>
  <si>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</si>
  <si>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</si>
  <si>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</si>
  <si>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</si>
  <si>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</si>
  <si>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</si>
  <si>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</si>
  <si>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</si>
  <si>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</si>
  <si>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</si>
  <si>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</si>
  <si>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</si>
  <si>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</si>
  <si>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</si>
  <si>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</si>
  <si>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</si>
  <si>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</si>
  <si>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</si>
  <si>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</si>
  <si>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</si>
  <si>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</si>
  <si>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</si>
  <si>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</si>
  <si>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</si>
  <si>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</si>
  <si>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</si>
  <si>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</si>
  <si>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</si>
  <si>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</si>
  <si>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</si>
  <si>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</si>
  <si>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</si>
  <si>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</si>
  <si>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</si>
  <si>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</si>
  <si>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</si>
  <si>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</si>
  <si>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</si>
  <si>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</si>
  <si>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</si>
  <si>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</si>
  <si>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</si>
  <si>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</si>
  <si>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</si>
  <si>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</si>
  <si>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</si>
  <si>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</si>
  <si>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</si>
  <si>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</si>
  <si>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</si>
  <si>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</si>
  <si>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</si>
  <si>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</si>
  <si>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</si>
  <si>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</si>
  <si>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</si>
  <si>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</si>
  <si>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</si>
  <si>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</si>
  <si>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</si>
  <si>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</si>
  <si>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</si>
  <si>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</si>
  <si>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</si>
  <si>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</si>
  <si>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</si>
  <si>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</si>
  <si>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</si>
  <si>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</si>
  <si>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</si>
  <si>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</si>
  <si>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</si>
  <si>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</si>
  <si>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</si>
  <si>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</si>
  <si>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</si>
  <si>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</si>
  <si>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</si>
  <si>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</si>
  <si>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</si>
  <si>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</si>
  <si>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</si>
  <si>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</si>
  <si>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</si>
  <si>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</si>
  <si>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</si>
  <si>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</si>
  <si>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</si>
  <si>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</si>
  <si>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</si>
  <si>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</si>
  <si>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</si>
  <si>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</si>
  <si>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</si>
  <si>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</si>
  <si>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</si>
  <si>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</si>
  <si>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</si>
  <si>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</si>
  <si>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</si>
  <si>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</si>
  <si>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</si>
  <si>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</si>
  <si>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</si>
  <si>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</si>
  <si>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</si>
  <si>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</si>
  <si>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</si>
  <si>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</si>
  <si>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</si>
  <si>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</si>
  <si>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</si>
  <si>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</si>
  <si>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</si>
  <si>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</si>
  <si>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</si>
  <si>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</si>
  <si>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</si>
  <si>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</si>
  <si>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</si>
  <si>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</si>
  <si>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</si>
  <si>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</si>
  <si>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</si>
  <si>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</si>
  <si>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</si>
  <si>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</si>
  <si>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</si>
  <si>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</si>
  <si>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</si>
  <si>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</si>
  <si>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</si>
  <si>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</si>
  <si>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</si>
  <si>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</si>
  <si>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</si>
  <si>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</si>
  <si>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</si>
  <si>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</si>
  <si>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</si>
  <si>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</si>
  <si>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</si>
  <si>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</si>
  <si>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</si>
  <si>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</si>
  <si>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</si>
  <si>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</si>
  <si>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</si>
  <si>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</si>
  <si>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</si>
  <si>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</si>
  <si>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</si>
  <si>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</si>
  <si>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</si>
  <si>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</si>
  <si>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</si>
  <si>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</si>
  <si>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</si>
  <si>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</si>
  <si>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</si>
  <si>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</si>
  <si>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</si>
  <si>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</si>
  <si>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</si>
  <si>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</si>
  <si>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</si>
  <si>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</si>
  <si>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</si>
  <si>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</si>
  <si>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</si>
  <si>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</si>
  <si>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</si>
  <si>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</si>
  <si>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</si>
  <si>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</si>
  <si>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</si>
  <si>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</si>
  <si>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</si>
  <si>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</si>
  <si>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</si>
  <si>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</si>
  <si>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</si>
  <si>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</si>
  <si>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</si>
  <si>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</si>
  <si>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</si>
  <si>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</si>
  <si>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</si>
  <si>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</si>
  <si>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</si>
  <si>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</si>
  <si>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</si>
  <si>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</si>
  <si>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</si>
  <si>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</si>
  <si>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</si>
  <si>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</si>
  <si>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</si>
  <si>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</si>
  <si>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</si>
  <si>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</si>
  <si>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</si>
  <si>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</si>
  <si>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</si>
  <si>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</si>
  <si>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</si>
  <si>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</si>
  <si>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</si>
  <si>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</si>
  <si>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</si>
  <si>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</si>
  <si>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</si>
  <si>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</si>
  <si>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</si>
  <si>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</si>
  <si>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</si>
  <si>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</si>
  <si>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</si>
  <si>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</si>
  <si>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</si>
  <si>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</si>
  <si>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</si>
  <si>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</si>
  <si>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</si>
  <si>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</si>
  <si>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</si>
  <si>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</si>
  <si>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</si>
  <si>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</si>
  <si>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</si>
  <si>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</si>
  <si>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</si>
  <si>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</si>
  <si>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</si>
  <si>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</si>
  <si>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</si>
  <si>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</si>
  <si>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</si>
  <si>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</si>
  <si>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</si>
  <si>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</si>
  <si>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</si>
  <si>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</si>
  <si>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</si>
  <si>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</si>
  <si>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</si>
  <si>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</si>
  <si>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</si>
  <si>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</si>
  <si>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</si>
  <si>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</si>
  <si>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</si>
  <si>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</si>
  <si>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</si>
  <si>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</si>
  <si>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</si>
  <si>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</si>
  <si>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</si>
  <si>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</si>
  <si>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</si>
  <si>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</si>
  <si>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</si>
  <si>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</si>
  <si>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</si>
  <si>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</si>
  <si>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</si>
  <si>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</si>
  <si>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</si>
  <si>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</si>
  <si>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</si>
  <si>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</si>
  <si>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</si>
  <si>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</si>
  <si>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</si>
  <si>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</si>
  <si>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</si>
  <si>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</si>
  <si>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</si>
  <si>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</si>
  <si>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</si>
  <si>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</si>
  <si>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</si>
  <si>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</si>
  <si>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</si>
  <si>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</si>
  <si>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</si>
  <si>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</si>
  <si>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</si>
  <si>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</si>
  <si>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</si>
  <si>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</si>
  <si>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</si>
  <si>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</si>
  <si>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</si>
  <si>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</si>
  <si>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</si>
  <si>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</si>
  <si>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</si>
  <si>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</si>
  <si>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</si>
  <si>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</si>
  <si>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</si>
  <si>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</si>
  <si>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</si>
  <si>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</si>
  <si>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</si>
  <si>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</si>
  <si>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</si>
  <si>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</si>
  <si>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</si>
  <si>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</si>
  <si>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</si>
  <si>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</si>
  <si>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</si>
  <si>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</si>
  <si>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</si>
  <si>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</si>
  <si>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</si>
  <si>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</si>
  <si>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</si>
  <si>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</si>
  <si>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</si>
  <si>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</si>
  <si>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</si>
  <si>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</si>
  <si>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</si>
  <si>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</si>
  <si>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</si>
  <si>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</si>
  <si>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</si>
  <si>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</si>
  <si>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</si>
  <si>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</si>
  <si>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</si>
  <si>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</si>
  <si>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</si>
  <si>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</si>
  <si>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</si>
  <si>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</si>
  <si>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</si>
  <si>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</si>
  <si>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</si>
  <si>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</si>
  <si>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</si>
  <si>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</si>
  <si>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</si>
  <si>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</si>
  <si>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</si>
  <si>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</si>
  <si>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</si>
  <si>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</si>
  <si>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</si>
  <si>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</si>
  <si>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</si>
  <si>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</si>
  <si>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</si>
  <si>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</si>
  <si>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</si>
  <si>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</si>
  <si>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</si>
  <si>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</si>
  <si>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</si>
  <si>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</si>
  <si>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</si>
  <si>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</si>
  <si>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</si>
  <si>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</si>
  <si>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</si>
  <si>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</si>
  <si>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</si>
  <si>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</si>
  <si>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</si>
  <si>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</si>
  <si>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</si>
  <si>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</si>
  <si>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</si>
  <si>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</si>
  <si>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</si>
  <si>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</si>
  <si>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</si>
  <si>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</si>
  <si>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</si>
  <si>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</si>
  <si>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</si>
  <si>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</si>
  <si>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</si>
  <si>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</si>
  <si>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</si>
  <si>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</si>
  <si>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</si>
  <si>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</si>
  <si>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</si>
  <si>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</si>
  <si>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</si>
  <si>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</si>
  <si>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</si>
  <si>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</si>
  <si>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</si>
  <si>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</si>
  <si>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</si>
  <si>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</si>
  <si>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</si>
  <si>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</si>
  <si>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</si>
  <si>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</si>
  <si>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</si>
  <si>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</si>
  <si>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</si>
  <si>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</si>
  <si>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</si>
  <si>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</si>
  <si>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</si>
  <si>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</si>
  <si>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</si>
  <si>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</si>
  <si>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</si>
  <si>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</si>
  <si>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</si>
  <si>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</si>
  <si>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</si>
  <si>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</si>
  <si>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</si>
  <si>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</si>
  <si>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</si>
  <si>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</si>
  <si>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</si>
  <si>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</si>
  <si>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</si>
  <si>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</si>
  <si>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</si>
  <si>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</si>
  <si>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</si>
  <si>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</si>
  <si>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</si>
  <si>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</si>
  <si>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</si>
  <si>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</si>
  <si>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</si>
  <si>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</si>
  <si>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</si>
  <si>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</si>
  <si>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</si>
  <si>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</si>
  <si>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</si>
  <si>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</si>
  <si>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</si>
  <si>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</si>
  <si>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</si>
  <si>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</si>
  <si>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</si>
  <si>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</si>
  <si>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</si>
  <si>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</si>
  <si>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</si>
  <si>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</si>
  <si>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</si>
  <si>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</si>
  <si>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</si>
  <si>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</si>
  <si>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</si>
  <si>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</si>
  <si>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</si>
  <si>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</si>
  <si>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</si>
  <si>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</si>
  <si>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</si>
  <si>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</si>
  <si>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</si>
  <si>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</si>
  <si>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</si>
  <si>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</si>
  <si>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</si>
  <si>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</si>
  <si>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</si>
  <si>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</si>
  <si>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</si>
  <si>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</si>
  <si>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</si>
  <si>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</si>
  <si>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</si>
  <si>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</si>
  <si>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</si>
  <si>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</si>
  <si>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</si>
  <si>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</si>
  <si>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</si>
  <si>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</si>
  <si>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</si>
  <si>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</si>
  <si>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</si>
  <si>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</si>
  <si>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</si>
  <si>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</si>
  <si>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</si>
  <si>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</si>
  <si>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</si>
  <si>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</si>
  <si>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</si>
  <si>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</si>
  <si>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</si>
  <si>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</si>
  <si>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</si>
  <si>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</si>
  <si>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</si>
  <si>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</si>
  <si>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</si>
  <si>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</si>
  <si>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</si>
  <si>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</si>
  <si>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</si>
  <si>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</si>
  <si>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</si>
  <si>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</si>
  <si>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</si>
  <si>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</si>
  <si>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</si>
  <si>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</si>
  <si>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</si>
  <si>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</si>
  <si>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</si>
  <si>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</si>
  <si>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</si>
  <si>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</si>
  <si>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</si>
  <si>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</si>
  <si>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</si>
  <si>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</si>
  <si>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</si>
  <si>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</si>
  <si>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</si>
  <si>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</si>
  <si>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</si>
  <si>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</si>
  <si>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</si>
  <si>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</si>
  <si>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</si>
  <si>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</si>
  <si>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</si>
  <si>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</si>
  <si>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</si>
  <si>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</si>
  <si>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</si>
  <si>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</si>
  <si>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</si>
  <si>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</si>
  <si>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</si>
  <si>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</si>
  <si>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</si>
  <si>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</si>
  <si>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</si>
  <si>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</si>
  <si>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</si>
  <si>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</si>
  <si>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</si>
  <si>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</si>
  <si>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</si>
  <si>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</si>
  <si>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</si>
  <si>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</si>
  <si>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</si>
  <si>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</si>
  <si>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</si>
  <si>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</si>
  <si>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</si>
  <si>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</si>
  <si>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</si>
  <si>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</si>
  <si>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</si>
  <si>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</si>
  <si>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</si>
  <si>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</si>
  <si>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</si>
  <si>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</si>
  <si>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</si>
  <si>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</si>
  <si>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</si>
  <si>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</si>
  <si>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</si>
  <si>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</si>
  <si>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</si>
  <si>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</si>
  <si>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</si>
  <si>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</si>
  <si>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</si>
  <si>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</si>
  <si>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</si>
  <si>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</si>
  <si>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</si>
  <si>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</si>
  <si>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</si>
  <si>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</si>
  <si>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</si>
  <si>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</si>
  <si>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</si>
  <si>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</si>
  <si>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</si>
  <si>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</si>
  <si>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</si>
  <si>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</si>
  <si>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</si>
  <si>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</si>
  <si>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</si>
  <si>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</si>
  <si>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</si>
  <si>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</si>
  <si>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</si>
  <si>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</si>
  <si>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</si>
  <si>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</si>
  <si>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</si>
  <si>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</si>
  <si>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</si>
  <si>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</si>
  <si>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</si>
  <si>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</si>
  <si>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</si>
  <si>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</si>
  <si>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</si>
  <si>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</si>
  <si>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</si>
  <si>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</si>
  <si>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</si>
  <si>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</si>
  <si>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</si>
  <si>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</si>
  <si>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</si>
  <si>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</si>
  <si>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</si>
  <si>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</si>
  <si>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</si>
  <si>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</si>
  <si>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</si>
  <si>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</si>
  <si>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</si>
  <si>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</si>
  <si>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</si>
  <si>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</si>
  <si>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</si>
  <si>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</si>
  <si>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</si>
  <si>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</si>
  <si>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</si>
  <si>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</si>
  <si>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</si>
  <si>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</si>
  <si>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</si>
  <si>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</si>
  <si>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</si>
  <si>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</si>
  <si>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</si>
  <si>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</si>
  <si>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</si>
  <si>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</si>
  <si>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</si>
  <si>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</si>
  <si>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</si>
  <si>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</si>
  <si>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</si>
  <si>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</si>
  <si>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</si>
  <si>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</si>
  <si>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</si>
  <si>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</si>
  <si>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</si>
  <si>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</si>
  <si>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</si>
  <si>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</si>
  <si>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</si>
  <si>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</si>
  <si>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</si>
  <si>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</si>
  <si>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</si>
  <si>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</si>
  <si>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</si>
  <si>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</si>
  <si>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</si>
  <si>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</si>
  <si>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</si>
  <si>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</si>
  <si>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</si>
  <si>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</si>
  <si>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</si>
  <si>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</si>
  <si>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</si>
  <si>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</si>
  <si>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</si>
  <si>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</si>
  <si>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</si>
  <si>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</si>
  <si>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</si>
  <si>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</si>
  <si>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</si>
  <si>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</si>
  <si>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</si>
  <si>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</si>
  <si>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</si>
  <si>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</si>
  <si>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</si>
  <si>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</si>
  <si>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</si>
  <si>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</si>
  <si>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</si>
  <si>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</si>
  <si>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</si>
  <si>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</si>
  <si>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</si>
  <si>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</si>
  <si>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</si>
  <si>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</si>
  <si>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</si>
  <si>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</si>
  <si>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</si>
  <si>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</si>
  <si>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</si>
  <si>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</si>
  <si>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</si>
  <si>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</si>
  <si>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</si>
  <si>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</si>
  <si>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</si>
  <si>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</si>
  <si>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</si>
  <si>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</si>
  <si>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</si>
  <si>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</si>
  <si>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</si>
  <si>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</si>
  <si>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</si>
  <si>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</si>
  <si>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</si>
  <si>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</si>
  <si>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</si>
  <si>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</si>
  <si>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</si>
  <si>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</si>
  <si>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</si>
  <si>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</si>
  <si>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</si>
  <si>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</si>
  <si>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</si>
  <si>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</si>
  <si>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</si>
  <si>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</si>
  <si>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</si>
  <si>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</si>
  <si>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</si>
  <si>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</si>
  <si>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</si>
  <si>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</si>
  <si>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</si>
  <si>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</si>
  <si>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</si>
  <si>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</si>
  <si>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</si>
  <si>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</si>
  <si>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</si>
  <si>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</si>
  <si>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</si>
  <si>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</si>
  <si>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</si>
  <si>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</si>
  <si>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</si>
  <si>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</si>
  <si>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</si>
  <si>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</si>
  <si>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</si>
  <si>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</si>
  <si>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</si>
  <si>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</si>
  <si>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</si>
  <si>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</si>
  <si>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</si>
  <si>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</si>
  <si>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</si>
  <si>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</si>
  <si>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</si>
  <si>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</si>
  <si>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</si>
  <si>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</si>
  <si>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</si>
  <si>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</si>
  <si>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</si>
  <si>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</si>
  <si>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</si>
  <si>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</si>
  <si>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</si>
  <si>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</si>
  <si>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</si>
  <si>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</si>
  <si>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</si>
  <si>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</si>
  <si>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</si>
  <si>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</si>
  <si>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</si>
  <si>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</si>
  <si>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</si>
  <si>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</si>
  <si>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</si>
  <si>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</si>
  <si>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</si>
  <si>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</si>
  <si>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</si>
  <si>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</si>
  <si>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</si>
  <si>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</si>
  <si>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</si>
  <si>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</si>
  <si>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</si>
  <si>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</si>
  <si>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</si>
  <si>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</si>
  <si>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</si>
  <si>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</si>
  <si>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</si>
  <si>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</si>
  <si>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</si>
  <si>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</si>
  <si>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</si>
  <si>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</si>
  <si>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</si>
  <si>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</si>
  <si>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</si>
  <si>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</si>
  <si>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</si>
  <si>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</si>
  <si>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</si>
  <si>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</si>
  <si>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</si>
  <si>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</si>
  <si>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</si>
  <si>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</si>
  <si>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</si>
  <si>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</si>
  <si>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</si>
  <si>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</si>
  <si>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</si>
  <si>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</si>
  <si>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</si>
  <si>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</si>
  <si>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</si>
  <si>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</si>
  <si>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</si>
  <si>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</si>
  <si>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</si>
  <si>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</si>
  <si>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</si>
  <si>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</si>
  <si>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</si>
  <si>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</si>
  <si>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</si>
  <si>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</si>
  <si>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</si>
  <si>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</si>
  <si>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</si>
  <si>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</si>
  <si>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</si>
  <si>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</si>
  <si>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</si>
  <si>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</si>
  <si>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</si>
  <si>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</si>
  <si>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</si>
  <si>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</si>
  <si>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</si>
  <si>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</si>
  <si>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</si>
  <si>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</si>
  <si>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</si>
  <si>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</si>
  <si>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</si>
  <si>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</si>
  <si>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</si>
  <si>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</si>
  <si>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</si>
  <si>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</si>
  <si>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</si>
  <si>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</si>
  <si>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</si>
  <si>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</si>
  <si>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</si>
  <si>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</si>
  <si>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</si>
  <si>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</si>
  <si>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</si>
  <si>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</si>
  <si>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</si>
  <si>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</si>
  <si>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</si>
  <si>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</si>
  <si>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</si>
  <si>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</si>
  <si>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</si>
  <si>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</si>
  <si>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</si>
  <si>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</si>
  <si>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</si>
  <si>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</si>
  <si>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</si>
  <si>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</si>
  <si>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</si>
  <si>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</si>
  <si>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</si>
  <si>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</si>
  <si>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</si>
  <si>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</si>
  <si>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</si>
  <si>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</si>
  <si>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</si>
  <si>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</si>
  <si>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</si>
  <si>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</si>
  <si>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</si>
  <si>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</si>
  <si>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</si>
  <si>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</si>
  <si>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</si>
  <si>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</si>
  <si>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</si>
  <si>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</si>
  <si>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</si>
  <si>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</si>
  <si>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</si>
  <si>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</si>
  <si>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</si>
  <si>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</si>
  <si>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</si>
  <si>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</si>
  <si>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</si>
  <si>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</si>
  <si>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</si>
  <si>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</si>
  <si>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</si>
  <si>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</si>
  <si>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</si>
  <si>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</si>
  <si>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</si>
  <si>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</si>
  <si>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</si>
  <si>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</si>
  <si>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</si>
  <si>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</si>
  <si>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</si>
  <si>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</si>
  <si>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</si>
  <si>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</si>
  <si>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</si>
  <si>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</si>
  <si>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</si>
  <si>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</si>
  <si>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</si>
  <si>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</si>
  <si>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</si>
  <si>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</si>
  <si>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</si>
  <si>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</si>
  <si>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</si>
  <si>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</si>
  <si>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</si>
  <si>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</si>
  <si>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</si>
  <si>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</si>
  <si>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</si>
  <si>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</si>
  <si>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</si>
  <si>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</si>
  <si>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</si>
  <si>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</si>
  <si>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</si>
  <si>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</si>
  <si>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</si>
  <si>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</si>
  <si>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</si>
  <si>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</si>
  <si>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</si>
  <si>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</si>
  <si>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</si>
  <si>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</si>
  <si>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</si>
  <si>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</si>
  <si>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</si>
  <si>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</si>
  <si>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</si>
  <si>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</si>
  <si>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</si>
  <si>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</si>
  <si>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</si>
  <si>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</si>
  <si>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</si>
  <si>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</si>
  <si>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</si>
  <si>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</si>
  <si>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</si>
  <si>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</si>
  <si>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</si>
  <si>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</si>
  <si>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</si>
  <si>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</si>
  <si>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</si>
  <si>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</si>
  <si>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</si>
  <si>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</si>
  <si>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</si>
  <si>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</si>
  <si>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</si>
  <si>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</si>
  <si>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</si>
  <si>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</si>
  <si>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</si>
  <si>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</si>
  <si>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</si>
  <si>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</si>
  <si>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</si>
  <si>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</si>
  <si>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</si>
  <si>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</si>
  <si>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</si>
  <si>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</si>
  <si>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</si>
  <si>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</si>
  <si>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</si>
  <si>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</si>
  <si>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</si>
  <si>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</si>
  <si>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</si>
  <si>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</si>
  <si>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</si>
  <si>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</si>
  <si>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</si>
  <si>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</si>
  <si>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</si>
  <si>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</si>
  <si>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</si>
  <si>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</si>
  <si>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</si>
  <si>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</si>
  <si>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</si>
  <si>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</si>
  <si>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</si>
  <si>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</si>
  <si>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</si>
  <si>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</si>
  <si>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</si>
  <si>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</si>
  <si>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</si>
  <si>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</si>
  <si>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</si>
  <si>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</si>
  <si>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</si>
  <si>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</si>
  <si>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</si>
  <si>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</si>
  <si>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</si>
  <si>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</si>
  <si>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</si>
  <si>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</si>
  <si>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</si>
  <si>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</si>
  <si>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</si>
  <si>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</si>
  <si>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</si>
  <si>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</si>
  <si>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</si>
  <si>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</si>
  <si>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</si>
  <si>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</si>
  <si>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</si>
  <si>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</si>
  <si>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</si>
  <si>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</si>
  <si>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</si>
  <si>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</si>
  <si>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</si>
  <si>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</si>
  <si>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</si>
  <si>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</si>
  <si>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</si>
  <si>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</si>
  <si>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</si>
  <si>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</si>
  <si>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</si>
  <si>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</si>
  <si>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</si>
  <si>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</si>
  <si>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</si>
  <si>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</si>
  <si>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</si>
  <si>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</si>
  <si>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</si>
  <si>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</si>
  <si>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</si>
  <si>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</si>
  <si>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</si>
  <si>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</si>
  <si>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</si>
  <si>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</si>
  <si>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</si>
  <si>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</si>
  <si>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</si>
  <si>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</si>
  <si>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</si>
  <si>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</si>
  <si>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</si>
  <si>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</si>
  <si>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</si>
  <si>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</si>
  <si>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</si>
  <si>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</si>
  <si>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</si>
  <si>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</si>
  <si>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</si>
  <si>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</si>
  <si>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</si>
  <si>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</si>
  <si>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</si>
  <si>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</si>
  <si>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</si>
  <si>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</si>
  <si>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</si>
  <si>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</si>
  <si>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</si>
  <si>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</si>
  <si>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</si>
  <si>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</si>
  <si>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</si>
  <si>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</si>
  <si>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</si>
  <si>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</si>
  <si>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</si>
  <si>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</si>
  <si>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</si>
  <si>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</si>
  <si>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</si>
  <si>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</si>
  <si>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</si>
  <si>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</si>
  <si>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</si>
  <si>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</si>
  <si>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</si>
  <si>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</si>
  <si>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</si>
  <si>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</si>
  <si>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</si>
  <si>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</si>
  <si>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</si>
  <si>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</si>
  <si>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</si>
  <si>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</si>
  <si>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</si>
  <si>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</si>
  <si>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</si>
  <si>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</si>
  <si>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</si>
  <si>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</si>
  <si>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</si>
  <si>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</si>
  <si>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</si>
  <si>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</si>
  <si>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</si>
  <si>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</si>
  <si>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</si>
  <si>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</si>
  <si>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</si>
  <si>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</si>
  <si>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</si>
  <si>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</si>
  <si>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</si>
  <si>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</si>
  <si>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</si>
  <si>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</si>
  <si>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</si>
  <si>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</si>
  <si>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</si>
  <si>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</si>
  <si>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</si>
  <si>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</si>
  <si>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</si>
  <si>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</si>
  <si>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</si>
  <si>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</si>
  <si>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</si>
  <si>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</si>
  <si>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</si>
  <si>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</si>
  <si>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</si>
  <si>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</si>
  <si>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</si>
  <si>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</si>
  <si>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</si>
  <si>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</si>
  <si>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</si>
  <si>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</si>
  <si>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</si>
  <si>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</si>
  <si>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</si>
  <si>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</si>
  <si>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</si>
  <si>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</si>
  <si>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</si>
  <si>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</si>
  <si>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</si>
  <si>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</si>
  <si>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</si>
  <si>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</si>
  <si>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</si>
  <si>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</si>
  <si>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</si>
  <si>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</si>
  <si>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</si>
  <si>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</si>
  <si>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</si>
  <si>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</si>
  <si>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</si>
  <si>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</si>
  <si>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</si>
  <si>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</si>
  <si>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</si>
  <si>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</si>
  <si>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</si>
  <si>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</si>
  <si>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</si>
  <si>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</si>
  <si>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</si>
  <si>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</si>
  <si>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</si>
  <si>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</si>
  <si>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</si>
  <si>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</si>
  <si>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</si>
  <si>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</si>
  <si>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</si>
  <si>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</si>
  <si>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</si>
  <si>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</si>
  <si>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</si>
  <si>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</si>
  <si>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</si>
  <si>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</si>
  <si>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</si>
  <si>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</si>
  <si>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</si>
  <si>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</si>
  <si>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</si>
  <si>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</si>
  <si>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</si>
  <si>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</si>
  <si>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</si>
  <si>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</si>
  <si>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</si>
  <si>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</si>
  <si>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</si>
  <si>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</si>
  <si>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</si>
  <si>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</si>
  <si>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</si>
  <si>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</si>
  <si>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</si>
  <si>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</si>
  <si>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</si>
  <si>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</si>
  <si>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</si>
  <si>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</si>
  <si>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</si>
  <si>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</si>
  <si>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</si>
  <si>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</si>
  <si>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</si>
  <si>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</si>
  <si>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</si>
  <si>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</si>
  <si>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</si>
  <si>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</si>
  <si>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</si>
  <si>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</si>
  <si>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</si>
  <si>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</si>
  <si>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</si>
  <si>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</si>
  <si>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</si>
  <si>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</si>
  <si>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</si>
  <si>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</si>
  <si>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</si>
  <si>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</si>
  <si>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</si>
  <si>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</si>
  <si>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</si>
  <si>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</si>
  <si>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</si>
  <si>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</si>
  <si>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</si>
  <si>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</si>
  <si>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</si>
  <si>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</si>
  <si>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</si>
  <si>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</si>
  <si>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</si>
  <si>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</si>
  <si>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</si>
  <si>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</si>
  <si>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</si>
  <si>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</si>
  <si>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</si>
  <si>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</si>
  <si>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</si>
  <si>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</si>
  <si>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</si>
  <si>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</si>
  <si>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</si>
  <si>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</si>
  <si>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</si>
  <si>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</si>
  <si>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</si>
  <si>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</si>
  <si>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</si>
  <si>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</si>
  <si>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</si>
  <si>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</si>
  <si>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</si>
  <si>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</si>
  <si>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</si>
  <si>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</si>
  <si>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</si>
  <si>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</si>
  <si>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</si>
  <si>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</si>
  <si>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</si>
  <si>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</si>
  <si>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</si>
  <si>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</si>
  <si>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</si>
  <si>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</si>
  <si>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</si>
  <si>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</si>
  <si>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</si>
  <si>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</si>
  <si>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</si>
  <si>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</si>
  <si>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</si>
  <si>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</si>
  <si>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</si>
  <si>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</si>
  <si>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</si>
  <si>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</si>
  <si>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</si>
  <si>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</si>
  <si>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</si>
  <si>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</si>
  <si>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</si>
  <si>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</si>
  <si>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</si>
  <si>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</si>
  <si>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</si>
  <si>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</si>
  <si>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</si>
  <si>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</si>
  <si>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</si>
  <si>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</si>
  <si>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</si>
  <si>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</si>
  <si>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</si>
  <si>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</si>
  <si>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</si>
  <si>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</si>
  <si>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</si>
  <si>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</si>
  <si>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</si>
  <si>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</si>
  <si>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</si>
  <si>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</si>
  <si>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</si>
  <si>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</si>
  <si>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</si>
  <si>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</si>
  <si>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</si>
  <si>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</si>
  <si>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</si>
  <si>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</si>
  <si>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</si>
  <si>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</si>
  <si>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</si>
  <si>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</si>
  <si>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</si>
  <si>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</si>
  <si>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</si>
  <si>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</si>
  <si>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</si>
  <si>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</si>
  <si>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</si>
  <si>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</si>
  <si>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</si>
  <si>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</si>
  <si>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</si>
  <si>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</si>
  <si>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</si>
  <si>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</si>
  <si>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</si>
  <si>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</si>
  <si>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</si>
  <si>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</si>
  <si>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</si>
  <si>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</si>
  <si>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</si>
  <si>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</si>
  <si>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</si>
  <si>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</si>
  <si>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</si>
  <si>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</si>
  <si>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</si>
  <si>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</si>
  <si>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</si>
  <si>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</si>
  <si>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</si>
  <si>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</si>
  <si>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</si>
  <si>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</si>
  <si>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</si>
  <si>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</si>
  <si>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</si>
  <si>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</si>
  <si>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</si>
  <si>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</si>
  <si>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</si>
  <si>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</si>
  <si>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</si>
  <si>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</si>
  <si>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</si>
  <si>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</si>
  <si>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</si>
  <si>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</si>
  <si>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</si>
  <si>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</si>
  <si>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</si>
  <si>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</si>
  <si>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</si>
  <si>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</si>
  <si>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</si>
  <si>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</si>
  <si>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</si>
  <si>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</si>
  <si>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</si>
  <si>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</si>
  <si>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</si>
  <si>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</si>
  <si>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</si>
  <si>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</si>
  <si>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</si>
  <si>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</si>
  <si>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</si>
  <si>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</si>
  <si>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</si>
  <si>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</si>
  <si>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</si>
  <si>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</si>
  <si>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</si>
  <si>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</si>
  <si>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</si>
  <si>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</si>
  <si>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</si>
  <si>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</si>
  <si>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</si>
  <si>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</si>
  <si>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</si>
  <si>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</si>
  <si>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</si>
  <si>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</si>
  <si>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</si>
  <si>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</si>
  <si>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</si>
  <si>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</si>
  <si>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</si>
  <si>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</si>
  <si>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</si>
  <si>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</si>
  <si>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</si>
  <si>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</si>
  <si>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</si>
  <si>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</si>
  <si>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</si>
  <si>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</si>
  <si>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</si>
  <si>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</si>
  <si>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</si>
  <si>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</si>
  <si>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</si>
  <si>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</si>
  <si>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</si>
  <si>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</si>
  <si>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</si>
  <si>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</si>
  <si>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</si>
  <si>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</si>
  <si>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</si>
  <si>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</si>
  <si>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</si>
  <si>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</si>
  <si>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</si>
  <si>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</si>
  <si>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</si>
  <si>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</si>
  <si>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</si>
  <si>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</si>
  <si>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</si>
  <si>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</si>
  <si>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</si>
  <si>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</si>
  <si>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</si>
  <si>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</si>
  <si>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</si>
  <si>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</si>
  <si>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</si>
  <si>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</si>
  <si>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</si>
  <si>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</si>
  <si>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</si>
  <si>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</si>
  <si>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</si>
  <si>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</si>
  <si>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</si>
  <si>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</si>
  <si>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</si>
  <si>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</si>
  <si>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</si>
  <si>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</si>
  <si>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</si>
  <si>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</si>
  <si>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</si>
  <si>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</si>
  <si>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</si>
  <si>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</si>
  <si>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</si>
  <si>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</si>
  <si>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</si>
  <si>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</si>
  <si>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</si>
  <si>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</si>
  <si>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</si>
  <si>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</si>
  <si>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</si>
  <si>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</si>
  <si>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</si>
  <si>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</si>
  <si>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</si>
  <si>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</si>
  <si>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</si>
  <si>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</si>
  <si>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</si>
  <si>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</si>
  <si>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</si>
  <si>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</si>
  <si>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</si>
  <si>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</si>
  <si>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</si>
  <si>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</si>
  <si>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</si>
  <si>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</si>
  <si>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</si>
  <si>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</si>
  <si>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</si>
  <si>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</si>
  <si>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</si>
  <si>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</si>
  <si>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</si>
  <si>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</si>
  <si>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</si>
  <si>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</si>
  <si>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</si>
  <si>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</si>
  <si>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</si>
  <si>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</si>
  <si>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</si>
  <si>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</si>
  <si>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</si>
  <si>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</si>
  <si>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</si>
  <si>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</si>
  <si>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</si>
  <si>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</si>
  <si>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</si>
  <si>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</si>
  <si>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</si>
  <si>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</si>
  <si>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</si>
  <si>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</si>
  <si>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</si>
  <si>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</si>
  <si>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</si>
  <si>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</si>
  <si>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</si>
  <si>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</si>
  <si>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</si>
  <si>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</si>
  <si>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</si>
  <si>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</si>
  <si>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</si>
  <si>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</si>
  <si>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</si>
  <si>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</si>
  <si>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</si>
  <si>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</si>
  <si>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</si>
  <si>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</si>
  <si>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</si>
  <si>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</si>
  <si>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</si>
  <si>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</si>
  <si>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</si>
  <si>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</si>
  <si>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</si>
  <si>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</si>
  <si>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</si>
  <si>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</si>
  <si>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</si>
  <si>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</si>
  <si>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</si>
  <si>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</si>
  <si>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</si>
  <si>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</si>
  <si>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</si>
  <si>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</si>
  <si>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</si>
  <si>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</si>
  <si>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</si>
  <si>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</si>
  <si>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</si>
  <si>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</si>
  <si>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</si>
  <si>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</si>
  <si>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</si>
  <si>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</si>
  <si>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</si>
  <si>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</si>
  <si>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</si>
  <si>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</si>
  <si>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</si>
  <si>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</si>
  <si>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</si>
  <si>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</si>
  <si>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</si>
  <si>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</si>
  <si>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</si>
  <si>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</si>
  <si>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</si>
  <si>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</si>
  <si>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</si>
  <si>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</si>
  <si>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</si>
  <si>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</si>
  <si>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</si>
  <si>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</si>
  <si>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</si>
  <si>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</si>
  <si>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</si>
  <si>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</si>
  <si>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</si>
  <si>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</si>
  <si>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</si>
  <si>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</si>
  <si>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</si>
  <si>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</si>
  <si>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</si>
  <si>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</si>
  <si>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</si>
  <si>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</si>
  <si>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</si>
  <si>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</si>
  <si>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</si>
  <si>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</si>
  <si>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</si>
  <si>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</si>
  <si>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</si>
  <si>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</si>
  <si>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</si>
  <si>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</si>
  <si>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</si>
  <si>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</si>
  <si>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</si>
  <si>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</si>
  <si>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</si>
  <si>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</si>
  <si>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</si>
  <si>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</si>
  <si>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</si>
  <si>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</si>
  <si>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</si>
  <si>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</si>
  <si>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</si>
  <si>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</si>
  <si>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</si>
  <si>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</si>
  <si>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</si>
  <si>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</si>
  <si>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</si>
  <si>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</si>
  <si>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</si>
  <si>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</si>
  <si>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</si>
  <si>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</si>
  <si>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</si>
  <si>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</si>
  <si>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</si>
  <si>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</si>
  <si>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</si>
  <si>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</si>
  <si>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</si>
  <si>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</si>
  <si>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</si>
  <si>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</si>
  <si>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</si>
  <si>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</si>
  <si>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</si>
  <si>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</si>
  <si>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</si>
  <si>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</si>
  <si>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</si>
  <si>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</si>
  <si>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</si>
  <si>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</si>
  <si>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</si>
  <si>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</si>
  <si>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</si>
  <si>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</si>
  <si>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</si>
  <si>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</si>
  <si>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</si>
  <si>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</si>
  <si>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</si>
  <si>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</si>
  <si>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</si>
  <si>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</si>
  <si>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</si>
  <si>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</si>
  <si>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</si>
  <si>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</si>
  <si>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</si>
  <si>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</si>
  <si>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</si>
  <si>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</si>
  <si>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</si>
  <si>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</si>
  <si>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</si>
  <si>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</si>
  <si>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</si>
  <si>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</si>
  <si>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</si>
  <si>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</si>
  <si>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</si>
  <si>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</si>
  <si>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</si>
  <si>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</si>
  <si>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</si>
  <si>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</si>
  <si>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</si>
  <si>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</si>
  <si>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</si>
  <si>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</si>
  <si>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</si>
  <si>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</si>
  <si>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</si>
  <si>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</si>
  <si>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</si>
  <si>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</si>
  <si>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</si>
  <si>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</si>
  <si>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</si>
  <si>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</si>
  <si>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</si>
  <si>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</si>
  <si>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</si>
  <si>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</si>
  <si>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</si>
  <si>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</si>
  <si>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</si>
  <si>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</si>
  <si>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</si>
  <si>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</si>
  <si>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</si>
  <si>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</si>
  <si>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</si>
  <si>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</si>
  <si>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</si>
  <si>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</si>
  <si>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</si>
  <si>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</si>
  <si>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</si>
  <si>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</si>
  <si>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</si>
  <si>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</si>
  <si>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</si>
  <si>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</si>
  <si>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</si>
  <si>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</si>
  <si>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</si>
  <si>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</si>
  <si>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</si>
  <si>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</si>
  <si>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</si>
  <si>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</si>
  <si>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</si>
  <si>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</si>
  <si>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</si>
  <si>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</si>
  <si>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</si>
  <si>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</si>
  <si>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</si>
  <si>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</si>
  <si>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</si>
  <si>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</si>
  <si>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</si>
  <si>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</si>
  <si>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</si>
  <si>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</si>
  <si>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</si>
  <si>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</si>
  <si>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</si>
  <si>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</si>
  <si>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</si>
  <si>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</si>
  <si>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</si>
  <si>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</si>
  <si>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</si>
  <si>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</si>
  <si>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</si>
  <si>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</si>
  <si>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</si>
  <si>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</si>
  <si>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</si>
  <si>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</si>
  <si>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</si>
  <si>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</si>
  <si>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</si>
  <si>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</si>
  <si>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</si>
  <si>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</si>
  <si>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</si>
  <si>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</si>
  <si>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</si>
  <si>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</si>
  <si>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</si>
  <si>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</si>
  <si>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</si>
  <si>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</si>
  <si>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</si>
  <si>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</si>
  <si>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</si>
  <si>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</si>
  <si>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</si>
  <si>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</si>
  <si>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</si>
  <si>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</si>
  <si>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</si>
  <si>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</si>
  <si>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</si>
  <si>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</si>
  <si>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</si>
  <si>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</si>
  <si>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</si>
  <si>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</si>
  <si>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</si>
  <si>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</si>
  <si>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</si>
  <si>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</si>
  <si>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</si>
  <si>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</si>
  <si>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</si>
  <si>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</si>
  <si>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</si>
  <si>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</si>
  <si>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</si>
  <si>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</si>
  <si>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</si>
  <si>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</si>
  <si>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</si>
  <si>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</si>
  <si>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</si>
  <si>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</si>
  <si>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</si>
  <si>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</si>
  <si>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</si>
  <si>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</si>
  <si>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</si>
  <si>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</si>
  <si>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</si>
  <si>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</si>
  <si>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</si>
  <si>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</si>
  <si>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</si>
  <si>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</si>
  <si>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</si>
  <si>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</si>
  <si>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</si>
  <si>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</si>
  <si>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</si>
  <si>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</si>
  <si>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</si>
  <si>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</si>
  <si>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</si>
  <si>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</si>
  <si>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</si>
  <si>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</si>
  <si>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</si>
  <si>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</si>
  <si>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</si>
  <si>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</si>
  <si>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</si>
  <si>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</si>
  <si>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</si>
  <si>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</si>
  <si>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</si>
  <si>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</si>
  <si>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</si>
  <si>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</si>
  <si>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</si>
  <si>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</si>
  <si>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</si>
  <si>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</si>
  <si>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</si>
  <si>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</si>
  <si>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</si>
  <si>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</si>
  <si>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</si>
  <si>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</si>
  <si>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</si>
  <si>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</si>
  <si>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</si>
  <si>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</si>
  <si>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</si>
  <si>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</si>
  <si>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</si>
  <si>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</si>
  <si>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</si>
  <si>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</si>
  <si>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</si>
  <si>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</si>
  <si>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</si>
  <si>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</si>
  <si>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</si>
  <si>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</si>
  <si>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</si>
  <si>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</si>
  <si>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</si>
  <si>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</si>
  <si>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</si>
  <si>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</si>
  <si>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</si>
  <si>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</si>
  <si>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</si>
  <si>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</si>
  <si>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</si>
  <si>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</si>
  <si>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</si>
  <si>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</si>
  <si>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</si>
  <si>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</si>
  <si>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</si>
  <si>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</si>
  <si>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</si>
  <si>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</si>
  <si>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</si>
  <si>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</si>
  <si>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</si>
  <si>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</si>
  <si>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</si>
  <si>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</si>
  <si>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</si>
  <si>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</si>
  <si>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</si>
  <si>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</si>
  <si>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</si>
  <si>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</si>
  <si>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</si>
  <si>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</si>
  <si>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</si>
  <si>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</si>
  <si>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</si>
  <si>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</si>
  <si>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</si>
  <si>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</si>
  <si>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</si>
  <si>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</si>
  <si>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</si>
  <si>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</si>
  <si>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</si>
  <si>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</si>
  <si>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</si>
  <si>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</si>
  <si>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</si>
  <si>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</si>
  <si>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</si>
  <si>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</si>
  <si>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</si>
  <si>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</si>
  <si>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</si>
  <si>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</si>
  <si>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</si>
  <si>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</si>
  <si>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</si>
  <si>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</si>
  <si>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</si>
  <si>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</si>
  <si>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</si>
  <si>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</si>
  <si>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</si>
  <si>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</si>
  <si>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</si>
  <si>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</si>
  <si>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</si>
  <si>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</si>
  <si>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</si>
  <si>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</si>
  <si>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</si>
  <si>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</si>
  <si>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</si>
  <si>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</si>
  <si>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</si>
  <si>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</si>
  <si>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</si>
  <si>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</si>
  <si>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</si>
  <si>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</si>
  <si>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</si>
  <si>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</si>
  <si>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</si>
  <si>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</si>
  <si>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</si>
  <si>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</si>
  <si>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</si>
  <si>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</si>
  <si>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</si>
  <si>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</si>
  <si>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</si>
  <si>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</si>
  <si>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</si>
  <si>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</si>
  <si>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</si>
  <si>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</si>
  <si>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</si>
  <si>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</si>
  <si>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</si>
  <si>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</si>
  <si>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</si>
  <si>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</si>
  <si>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</si>
  <si>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</si>
  <si>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</si>
  <si>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</si>
  <si>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</si>
  <si>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</si>
  <si>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</si>
  <si>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</si>
  <si>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</si>
  <si>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</si>
  <si>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</si>
  <si>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</si>
  <si>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</si>
  <si>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</si>
  <si>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</si>
  <si>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</si>
  <si>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</si>
  <si>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</si>
  <si>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</si>
  <si>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</si>
  <si>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</si>
  <si>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</si>
  <si>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</si>
  <si>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</si>
  <si>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</si>
  <si>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</si>
  <si>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</si>
  <si>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</si>
  <si>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</si>
  <si>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</si>
  <si>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</si>
  <si>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</si>
  <si>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</si>
  <si>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</si>
  <si>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</si>
  <si>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</si>
  <si>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</si>
  <si>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</si>
  <si>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</si>
  <si>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</si>
  <si>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</si>
  <si>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</si>
  <si>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</si>
  <si>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</si>
  <si>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</si>
  <si>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</si>
  <si>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</si>
  <si>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</si>
  <si>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</si>
  <si>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</si>
  <si>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</si>
  <si>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</si>
  <si>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</si>
  <si>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</si>
  <si>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</si>
  <si>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</si>
  <si>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</si>
  <si>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</si>
  <si>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</si>
  <si>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</si>
  <si>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</si>
  <si>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</si>
  <si>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</si>
  <si>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</si>
  <si>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</si>
  <si>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</si>
  <si>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</si>
  <si>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</si>
  <si>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</si>
  <si>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</si>
  <si>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</si>
  <si>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</si>
  <si>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</si>
  <si>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</si>
  <si>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</si>
  <si>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</si>
  <si>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</si>
  <si>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</si>
  <si>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</si>
  <si>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</si>
  <si>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</si>
  <si>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</si>
  <si>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</si>
  <si>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</si>
  <si>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</si>
  <si>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</si>
  <si>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</si>
  <si>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</si>
  <si>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</si>
  <si>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</si>
  <si>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</si>
  <si>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</si>
  <si>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</si>
  <si>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</si>
  <si>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</si>
  <si>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</si>
  <si>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</si>
  <si>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</si>
  <si>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</si>
  <si>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</si>
  <si>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</si>
  <si>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</si>
  <si>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</si>
  <si>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</si>
  <si>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</si>
  <si>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</si>
  <si>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</si>
  <si>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</si>
  <si>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</si>
  <si>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</si>
  <si>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</si>
  <si>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</si>
  <si>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</si>
  <si>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</si>
  <si>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</si>
  <si>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</si>
  <si>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</si>
  <si>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</si>
  <si>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</si>
  <si>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</si>
  <si>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</si>
  <si>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</si>
  <si>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</si>
  <si>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</si>
  <si>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</si>
  <si>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</si>
  <si>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</si>
  <si>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</si>
  <si>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</si>
  <si>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</si>
  <si>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</si>
  <si>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</si>
  <si>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</si>
  <si>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</si>
  <si>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</si>
  <si>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</si>
  <si>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</si>
  <si>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</si>
  <si>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</si>
  <si>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</si>
  <si>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</si>
  <si>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</si>
  <si>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</si>
  <si>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</si>
  <si>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</si>
  <si>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</si>
  <si>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</si>
  <si>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</si>
  <si>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</si>
  <si>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</si>
  <si>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</si>
  <si>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</si>
  <si>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</si>
  <si>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</si>
  <si>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</si>
  <si>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</si>
  <si>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</si>
  <si>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</si>
  <si>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</si>
  <si>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</si>
  <si>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</si>
  <si>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</si>
  <si>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</si>
  <si>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</si>
  <si>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</si>
  <si>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</si>
  <si>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</si>
  <si>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</si>
  <si>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</si>
  <si>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</si>
  <si>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</si>
  <si>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</si>
  <si>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</si>
  <si>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</si>
  <si>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</si>
  <si>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</si>
  <si>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</si>
  <si>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</si>
  <si>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</si>
  <si>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</si>
  <si>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</si>
  <si>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</si>
  <si>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</si>
  <si>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</si>
  <si>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</si>
  <si>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</si>
  <si>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</si>
  <si>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</si>
  <si>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</si>
  <si>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</si>
  <si>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</si>
  <si>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</si>
  <si>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</si>
  <si>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</si>
  <si>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</si>
  <si>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</si>
  <si>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</si>
  <si>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</si>
  <si>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</si>
  <si>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</si>
  <si>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</si>
  <si>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</si>
  <si>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</si>
  <si>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</si>
  <si>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</si>
  <si>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</si>
  <si>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</si>
  <si>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</si>
  <si>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</si>
  <si>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</si>
  <si>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</si>
  <si>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</si>
  <si>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</si>
  <si>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</si>
  <si>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</si>
  <si>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</si>
  <si>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</si>
  <si>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</si>
  <si>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</si>
  <si>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</si>
  <si>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</si>
  <si>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</si>
  <si>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</si>
  <si>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</si>
  <si>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</si>
  <si>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</si>
  <si>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</si>
  <si>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</si>
  <si>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</si>
  <si>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</si>
  <si>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</si>
  <si>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</si>
  <si>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</si>
  <si>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</si>
  <si>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</si>
  <si>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</si>
  <si>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</si>
  <si>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</si>
  <si>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</si>
  <si>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</si>
  <si>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</si>
  <si>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</si>
  <si>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</si>
  <si>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</si>
  <si>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</si>
  <si>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</si>
  <si>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</si>
  <si>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</si>
  <si>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</si>
  <si>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</si>
  <si>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</si>
  <si>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</si>
  <si>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</si>
  <si>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</si>
  <si>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</si>
  <si>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</si>
  <si>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</si>
  <si>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</si>
  <si>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</si>
  <si>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</si>
  <si>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</si>
  <si>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</si>
  <si>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</si>
  <si>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</si>
  <si>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</si>
  <si>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</si>
  <si>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</si>
  <si>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</si>
  <si>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</si>
  <si>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</si>
  <si>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</si>
  <si>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</si>
  <si>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</si>
  <si>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</si>
  <si>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</si>
  <si>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</si>
  <si>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</si>
  <si>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</si>
  <si>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</si>
  <si>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</si>
  <si>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</si>
  <si>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</si>
  <si>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</si>
  <si>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</si>
  <si>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</si>
  <si>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</si>
  <si>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</si>
  <si>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</si>
  <si>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</si>
  <si>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</si>
  <si>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</si>
  <si>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</si>
  <si>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</si>
  <si>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</si>
  <si>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</si>
  <si>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</si>
  <si>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</si>
  <si>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</si>
  <si>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</si>
  <si>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</si>
  <si>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</si>
  <si>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</si>
  <si>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</si>
  <si>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</si>
  <si>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</si>
  <si>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</si>
  <si>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</si>
  <si>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</si>
  <si>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</si>
  <si>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</si>
  <si>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</si>
  <si>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</si>
  <si>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</si>
  <si>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</si>
  <si>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</si>
  <si>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</si>
  <si>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</si>
  <si>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</si>
  <si>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</si>
  <si>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</si>
  <si>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</si>
  <si>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</si>
  <si>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</si>
  <si>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</si>
  <si>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</si>
  <si>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</si>
  <si>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</si>
  <si>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</si>
  <si>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</si>
  <si>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</si>
  <si>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</si>
  <si>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</si>
  <si>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</si>
  <si>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</si>
  <si>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</si>
  <si>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</si>
  <si>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</si>
  <si>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</si>
  <si>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</si>
  <si>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</si>
  <si>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</si>
  <si>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</si>
  <si>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</si>
  <si>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</si>
  <si>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</si>
  <si>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</si>
  <si>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</si>
  <si>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</si>
  <si>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</si>
  <si>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</si>
  <si>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</si>
  <si>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</si>
  <si>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</si>
  <si>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</si>
  <si>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</si>
  <si>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</si>
  <si>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</si>
  <si>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</si>
  <si>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</si>
  <si>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</si>
  <si>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</si>
  <si>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</si>
  <si>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</si>
  <si>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</si>
  <si>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</si>
  <si>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</si>
  <si>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</si>
  <si>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</si>
  <si>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</si>
  <si>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</si>
  <si>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</si>
  <si>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</si>
  <si>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</si>
  <si>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</si>
  <si>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</si>
  <si>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</si>
  <si>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</si>
  <si>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</si>
  <si>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</si>
  <si>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</si>
  <si>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</si>
  <si>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</si>
  <si>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</si>
  <si>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</si>
  <si>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</si>
  <si>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</si>
  <si>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</si>
  <si>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</si>
  <si>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</si>
  <si>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</si>
  <si>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</si>
  <si>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</si>
  <si>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</si>
  <si>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</si>
  <si>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</si>
  <si>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</si>
  <si>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</si>
  <si>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</si>
  <si>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</si>
  <si>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</si>
  <si>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</si>
  <si>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</si>
  <si>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</si>
  <si>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</si>
  <si>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</si>
  <si>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</si>
  <si>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</si>
  <si>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</si>
  <si>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</si>
  <si>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</si>
  <si>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</si>
  <si>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</si>
  <si>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</si>
  <si>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</si>
  <si>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</si>
  <si>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</si>
  <si>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</si>
  <si>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</si>
  <si>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</si>
  <si>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</si>
  <si>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</si>
  <si>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</si>
  <si>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</si>
  <si>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</si>
  <si>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</si>
  <si>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</si>
  <si>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</si>
  <si>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</si>
  <si>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</si>
  <si>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</si>
  <si>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</si>
  <si>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</si>
  <si>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</si>
  <si>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</si>
  <si>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</si>
  <si>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</si>
  <si>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</si>
  <si>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</si>
  <si>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</si>
  <si>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</si>
  <si>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</si>
  <si>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</si>
  <si>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</si>
  <si>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</si>
  <si>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</si>
  <si>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</si>
  <si>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</si>
  <si>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</si>
  <si>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</si>
  <si>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</si>
  <si>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</si>
  <si>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</si>
  <si>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</si>
  <si>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</si>
  <si>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</si>
  <si>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</si>
  <si>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</si>
  <si>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</si>
  <si>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</si>
  <si>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</si>
  <si>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</si>
  <si>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</si>
  <si>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</si>
  <si>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</si>
  <si>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</si>
  <si>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</si>
  <si>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</si>
  <si>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</si>
  <si>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</si>
  <si>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</si>
  <si>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</si>
  <si>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</si>
  <si>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</si>
  <si>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</si>
  <si>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</si>
  <si>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</si>
  <si>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</si>
  <si>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</si>
  <si>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</si>
  <si>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</si>
  <si>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</si>
  <si>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</si>
  <si>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</si>
  <si>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</si>
  <si>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</si>
  <si>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</si>
  <si>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</si>
  <si>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</si>
  <si>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</si>
  <si>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</si>
  <si>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</si>
  <si>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</si>
  <si>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</si>
  <si>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</si>
  <si>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</si>
  <si>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</si>
  <si>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</si>
  <si>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</si>
  <si>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</si>
  <si>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</si>
  <si>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</si>
  <si>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</si>
  <si>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</si>
  <si>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</si>
  <si>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</si>
  <si>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</si>
  <si>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</si>
  <si>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</si>
  <si>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</si>
  <si>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</si>
  <si>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</si>
  <si>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</si>
  <si>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</si>
  <si>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</si>
  <si>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</si>
  <si>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</si>
  <si>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</si>
  <si>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</si>
  <si>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</si>
  <si>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</si>
  <si>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</si>
  <si>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</si>
  <si>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</si>
  <si>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</si>
  <si>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</si>
  <si>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</si>
  <si>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</si>
  <si>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</si>
  <si>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</si>
  <si>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</si>
  <si>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</si>
  <si>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</si>
  <si>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</si>
  <si>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</si>
  <si>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</si>
  <si>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</si>
  <si>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</si>
  <si>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</si>
  <si>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</si>
  <si>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</si>
  <si>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</si>
  <si>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</si>
  <si>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</si>
  <si>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</si>
  <si>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</si>
  <si>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</si>
  <si>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</si>
  <si>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</si>
  <si>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</si>
  <si>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</si>
  <si>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</si>
  <si>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</si>
  <si>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</si>
  <si>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</si>
  <si>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</si>
  <si>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</si>
  <si>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</si>
  <si>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</si>
  <si>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</si>
  <si>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</si>
  <si>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</si>
  <si>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</si>
  <si>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</si>
  <si>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</si>
  <si>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</si>
  <si>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</si>
  <si>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</si>
  <si>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</si>
  <si>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</si>
  <si>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</si>
  <si>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</si>
  <si>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</si>
  <si>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</si>
  <si>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</si>
  <si>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</si>
  <si>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</si>
  <si>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</si>
  <si>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</si>
  <si>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</si>
  <si>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</si>
  <si>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</si>
  <si>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</si>
  <si>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</si>
  <si>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</si>
  <si>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</si>
  <si>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</si>
  <si>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</si>
  <si>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</si>
  <si>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</si>
  <si>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</si>
  <si>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</si>
  <si>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</si>
  <si>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</si>
  <si>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</si>
  <si>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</si>
  <si>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</si>
  <si>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</si>
  <si>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</si>
  <si>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</si>
  <si>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</si>
  <si>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</si>
  <si>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</si>
  <si>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</si>
  <si>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</si>
  <si>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</si>
  <si>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</si>
  <si>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</si>
  <si>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</si>
  <si>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</si>
  <si>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</si>
  <si>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</si>
  <si>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</si>
  <si>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</si>
  <si>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</si>
  <si>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</si>
  <si>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</si>
  <si>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</si>
  <si>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</si>
  <si>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</si>
  <si>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</si>
  <si>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</si>
  <si>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</si>
  <si>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</si>
  <si>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</si>
  <si>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</si>
  <si>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</si>
  <si>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</si>
  <si>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</si>
  <si>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</si>
  <si>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</si>
  <si>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</si>
  <si>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</si>
  <si>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</si>
  <si>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</si>
  <si>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</si>
  <si>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</si>
  <si>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</si>
  <si>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</si>
  <si>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</si>
  <si>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</si>
  <si>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</si>
  <si>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</si>
  <si>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</si>
  <si>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</si>
  <si>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</si>
  <si>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</si>
  <si>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</si>
  <si>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</si>
  <si>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</si>
  <si>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</si>
  <si>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</si>
  <si>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</si>
  <si>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</si>
  <si>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</si>
  <si>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</si>
  <si>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</si>
  <si>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</si>
  <si>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</si>
  <si>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</si>
  <si>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</si>
  <si>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</si>
  <si>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</si>
  <si>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</si>
  <si>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</si>
  <si>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</si>
  <si>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</si>
  <si>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</si>
  <si>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</si>
  <si>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</si>
  <si>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</si>
  <si>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</si>
  <si>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</si>
  <si>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</si>
  <si>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</si>
  <si>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</si>
  <si>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</si>
  <si>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</si>
  <si>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</si>
  <si>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</si>
  <si>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</si>
  <si>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</si>
  <si>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</si>
  <si>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</si>
  <si>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</si>
  <si>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</si>
  <si>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</si>
  <si>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</si>
  <si>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</si>
  <si>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</si>
  <si>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</si>
  <si>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</si>
  <si>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</si>
  <si>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</si>
  <si>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</si>
  <si>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</si>
  <si>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</si>
  <si>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</si>
  <si>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</si>
  <si>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</si>
  <si>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</si>
  <si>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</si>
  <si>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</si>
  <si>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</si>
  <si>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</si>
  <si>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</si>
  <si>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</si>
  <si>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</si>
  <si>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</si>
  <si>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</si>
  <si>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</si>
  <si>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</si>
  <si>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</si>
  <si>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</si>
  <si>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</si>
  <si>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</si>
  <si>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</si>
  <si>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</si>
  <si>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</si>
  <si>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</si>
  <si>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</si>
  <si>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</si>
  <si>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</si>
  <si>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</si>
  <si>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</si>
  <si>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</si>
  <si>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</si>
  <si>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</si>
  <si>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</si>
  <si>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</si>
  <si>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</si>
  <si>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</si>
  <si>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</si>
  <si>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</si>
  <si>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</si>
  <si>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</si>
  <si>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</si>
  <si>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</si>
  <si>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</si>
  <si>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</si>
  <si>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</si>
  <si>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</si>
  <si>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</si>
  <si>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</si>
  <si>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</si>
  <si>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</si>
  <si>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</si>
  <si>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</si>
  <si>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</si>
  <si>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</si>
  <si>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</si>
  <si>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</si>
  <si>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</si>
  <si>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</si>
  <si>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</si>
  <si>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</si>
  <si>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</si>
  <si>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</si>
  <si>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</si>
  <si>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</si>
  <si>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</si>
  <si>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</si>
  <si>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</si>
  <si>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</si>
  <si>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</si>
  <si>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</si>
  <si>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</si>
  <si>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</si>
  <si>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</si>
  <si>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</si>
  <si>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</si>
  <si>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</si>
  <si>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</si>
  <si>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</si>
  <si>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</si>
  <si>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</si>
  <si>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</si>
  <si>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</si>
  <si>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</si>
  <si>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</si>
  <si>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</si>
  <si>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</si>
  <si>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</si>
  <si>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</si>
  <si>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</si>
  <si>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</si>
  <si>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</si>
  <si>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</si>
  <si>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</si>
  <si>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</si>
  <si>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</si>
  <si>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</si>
  <si>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</si>
  <si>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</si>
  <si>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</si>
  <si>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</si>
  <si>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</si>
  <si>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</si>
  <si>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</si>
  <si>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</si>
  <si>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</si>
  <si>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</si>
  <si>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</si>
  <si>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</si>
  <si>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</si>
  <si>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</si>
  <si>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</si>
  <si>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</si>
  <si>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</si>
  <si>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</si>
  <si>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</si>
  <si>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</si>
  <si>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</si>
  <si>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</si>
  <si>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</si>
  <si>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</si>
  <si>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</si>
  <si>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</si>
  <si>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</si>
  <si>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</si>
  <si>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</si>
  <si>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</si>
  <si>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</si>
  <si>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</si>
  <si>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</si>
  <si>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</si>
  <si>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</si>
  <si>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</si>
  <si>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</si>
  <si>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</si>
  <si>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</si>
  <si>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</si>
  <si>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</si>
  <si>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</si>
  <si>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</si>
  <si>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</si>
  <si>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</si>
  <si>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</si>
  <si>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</si>
  <si>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</si>
  <si>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</si>
  <si>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</si>
  <si>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</si>
  <si>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</si>
  <si>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</si>
  <si>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</si>
  <si>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</si>
  <si>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</si>
  <si>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</si>
  <si>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</si>
  <si>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</si>
  <si>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</si>
  <si>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</si>
  <si>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</si>
  <si>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</si>
  <si>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</si>
  <si>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</si>
  <si>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</si>
  <si>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</si>
  <si>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</si>
  <si>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</si>
  <si>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</si>
  <si>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</si>
  <si>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</si>
  <si>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</si>
  <si>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</si>
  <si>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</si>
  <si>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</si>
  <si>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</si>
  <si>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</si>
  <si>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</si>
  <si>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</si>
  <si>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</si>
  <si>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</si>
  <si>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</si>
  <si>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</si>
  <si>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</si>
  <si>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</si>
  <si>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</si>
  <si>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</si>
  <si>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</si>
  <si>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</si>
  <si>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</si>
  <si>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</si>
  <si>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</si>
  <si>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</si>
  <si>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</si>
  <si>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</si>
  <si>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</si>
  <si>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</si>
  <si>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</si>
  <si>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</si>
  <si>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</si>
  <si>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</si>
  <si>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</si>
  <si>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</si>
  <si>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</si>
  <si>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</si>
  <si>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</si>
  <si>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</si>
  <si>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</si>
  <si>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</si>
  <si>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</si>
  <si>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</si>
  <si>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</si>
  <si>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</si>
  <si>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</si>
  <si>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</si>
  <si>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</si>
  <si>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</si>
  <si>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</si>
  <si>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</si>
  <si>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</si>
  <si>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</si>
  <si>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</si>
  <si>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</si>
  <si>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</si>
  <si>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</si>
  <si>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</si>
  <si>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</si>
  <si>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</si>
  <si>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</si>
  <si>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</si>
  <si>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</si>
  <si>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</si>
  <si>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</si>
  <si>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</si>
  <si>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</si>
  <si>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</si>
  <si>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</si>
  <si>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</si>
  <si>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</si>
  <si>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</si>
  <si>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</si>
  <si>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</si>
  <si>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</si>
  <si>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</si>
  <si>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</si>
  <si>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</si>
  <si>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</si>
  <si>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</si>
  <si>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</si>
  <si>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</si>
  <si>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</si>
  <si>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</si>
  <si>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</si>
  <si>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</si>
  <si>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</si>
  <si>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</si>
  <si>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</si>
  <si>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</si>
  <si>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</si>
  <si>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</si>
  <si>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</si>
  <si>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</si>
  <si>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</si>
  <si>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</si>
  <si>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</si>
  <si>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</si>
  <si>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</si>
  <si>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</si>
  <si>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</si>
  <si>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</si>
  <si>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</si>
  <si>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</si>
  <si>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</si>
  <si>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</si>
  <si>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</si>
  <si>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</si>
  <si>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</si>
  <si>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</si>
  <si>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</si>
  <si>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</si>
  <si>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</si>
  <si>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</si>
  <si>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</si>
  <si>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</si>
  <si>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</si>
  <si>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</si>
  <si>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</si>
  <si>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</si>
  <si>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</si>
  <si>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</si>
  <si>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</si>
  <si>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</si>
  <si>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</si>
  <si>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</si>
  <si>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</si>
  <si>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</si>
  <si>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</si>
  <si>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</si>
  <si>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</si>
  <si>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</si>
  <si>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</si>
  <si>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</si>
  <si>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</si>
  <si>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</si>
  <si>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</si>
  <si>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</si>
  <si>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</si>
  <si>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</si>
  <si>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</si>
  <si>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</si>
  <si>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</si>
  <si>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</si>
  <si>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</si>
  <si>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</si>
  <si>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</si>
  <si>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</si>
  <si>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</si>
  <si>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</si>
  <si>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</si>
  <si>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</si>
  <si>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</si>
  <si>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</si>
  <si>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</si>
  <si>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</si>
  <si>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</si>
  <si>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</si>
  <si>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</si>
  <si>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</si>
  <si>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</si>
  <si>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</si>
  <si>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</si>
  <si>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</si>
  <si>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</si>
  <si>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</si>
  <si>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</si>
  <si>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</si>
  <si>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</si>
  <si>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</si>
  <si>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</si>
  <si>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</si>
  <si>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</si>
  <si>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</si>
  <si>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</si>
  <si>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</si>
  <si>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</si>
  <si>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</si>
  <si>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</si>
  <si>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</si>
  <si>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</si>
  <si>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</si>
  <si>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</si>
  <si>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</si>
  <si>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</si>
  <si>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</si>
  <si>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</si>
  <si>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</si>
  <si>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</si>
  <si>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</si>
  <si>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</si>
  <si>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</si>
  <si>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</si>
  <si>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</si>
  <si>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</si>
  <si>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</si>
  <si>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</si>
  <si>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</si>
  <si>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</si>
  <si>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</si>
  <si>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</si>
  <si>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</si>
  <si>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</si>
  <si>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</si>
  <si>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</si>
  <si>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</si>
  <si>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</si>
  <si>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</si>
  <si>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</si>
  <si>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</si>
  <si>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</si>
  <si>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</si>
  <si>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</si>
  <si>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</si>
  <si>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</si>
  <si>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</si>
  <si>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</si>
  <si>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</si>
  <si>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</si>
  <si>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</si>
  <si>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</si>
  <si>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</si>
  <si>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</si>
  <si>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</si>
  <si>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</si>
  <si>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</si>
  <si>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</si>
  <si>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</si>
  <si>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</si>
  <si>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</si>
  <si>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</si>
  <si>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</si>
  <si>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</si>
  <si>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</si>
  <si>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</si>
  <si>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</si>
  <si>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</si>
  <si>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</si>
  <si>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</si>
  <si>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</si>
  <si>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</si>
  <si>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</si>
  <si>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</si>
  <si>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</si>
  <si>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</si>
  <si>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</si>
  <si>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</si>
  <si>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</si>
  <si>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</si>
  <si>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</si>
  <si>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</si>
  <si>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</si>
  <si>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</si>
  <si>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</si>
  <si>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</si>
  <si>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</si>
  <si>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</si>
  <si>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</si>
  <si>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</si>
  <si>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</si>
  <si>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</si>
  <si>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</si>
  <si>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</si>
  <si>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</si>
  <si>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</si>
  <si>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</si>
  <si>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</si>
  <si>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</si>
  <si>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</si>
  <si>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</si>
  <si>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</si>
  <si>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</si>
  <si>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</si>
  <si>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</si>
  <si>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</si>
  <si>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</si>
  <si>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</si>
  <si>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</si>
  <si>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</si>
  <si>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</si>
  <si>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</si>
  <si>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</si>
  <si>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</si>
  <si>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</si>
  <si>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</si>
  <si>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</si>
  <si>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</si>
  <si>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</si>
  <si>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</si>
  <si>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</si>
  <si>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</si>
  <si>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</si>
  <si>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</si>
  <si>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</si>
  <si>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</si>
  <si>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</si>
  <si>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</si>
  <si>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</si>
  <si>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</si>
  <si>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</si>
  <si>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</si>
  <si>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</si>
  <si>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</si>
  <si>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</si>
  <si>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</si>
  <si>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</si>
  <si>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</si>
  <si>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</si>
  <si>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</si>
  <si>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</si>
  <si>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</si>
  <si>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</si>
  <si>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</si>
  <si>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</si>
  <si>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</si>
  <si>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</si>
  <si>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</si>
  <si>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</si>
  <si>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</si>
  <si>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</si>
  <si>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</si>
  <si>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</si>
  <si>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</si>
  <si>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</si>
  <si>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</si>
  <si>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</si>
  <si>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</si>
  <si>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</si>
  <si>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</si>
  <si>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</si>
  <si>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</si>
  <si>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</si>
  <si>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</si>
  <si>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</si>
  <si>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</si>
  <si>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</si>
  <si>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</si>
  <si>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</si>
  <si>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</si>
  <si>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</si>
  <si>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</si>
  <si>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</si>
  <si>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</si>
  <si>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</si>
  <si>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</si>
  <si>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</si>
  <si>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</si>
  <si>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</si>
  <si>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</si>
  <si>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</si>
  <si>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</si>
  <si>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</si>
  <si>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</si>
  <si>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</si>
  <si>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</si>
  <si>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</si>
  <si>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</si>
  <si>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</si>
  <si>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</si>
  <si>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</si>
  <si>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</si>
  <si>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</si>
  <si>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</si>
  <si>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</si>
  <si>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</si>
  <si>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</si>
  <si>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</si>
  <si>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</si>
  <si>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</si>
  <si>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</si>
  <si>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</si>
  <si>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</si>
  <si>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</si>
  <si>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</si>
  <si>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</si>
  <si>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</si>
  <si>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</si>
  <si>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</si>
  <si>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</si>
  <si>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</si>
  <si>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</si>
  <si>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</si>
  <si>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</si>
  <si>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</si>
  <si>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</si>
  <si>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</si>
  <si>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</si>
  <si>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</si>
  <si>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</si>
  <si>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</si>
  <si>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</si>
  <si>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</si>
  <si>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</si>
  <si>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</si>
  <si>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</si>
  <si>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</si>
  <si>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</si>
  <si>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</si>
  <si>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</si>
  <si>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</si>
  <si>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</si>
  <si>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</si>
  <si>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</si>
  <si>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</si>
  <si>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</si>
  <si>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</si>
  <si>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</si>
  <si>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</si>
  <si>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</si>
  <si>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</si>
  <si>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</si>
  <si>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</si>
  <si>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</si>
  <si>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</si>
  <si>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</si>
  <si>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</si>
  <si>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</si>
  <si>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</si>
  <si>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</si>
  <si>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</si>
  <si>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</si>
  <si>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</si>
  <si>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</si>
  <si>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</si>
  <si>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</si>
  <si>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</si>
  <si>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</si>
  <si>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</si>
  <si>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</si>
  <si>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</si>
  <si>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</si>
  <si>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</si>
  <si>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</si>
  <si>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</si>
  <si>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</si>
  <si>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</si>
  <si>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</si>
  <si>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</si>
  <si>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</si>
  <si>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</si>
  <si>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</si>
  <si>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</si>
  <si>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</si>
  <si>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</si>
  <si>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</si>
  <si>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</si>
  <si>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</si>
  <si>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</si>
  <si>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</si>
  <si>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</si>
  <si>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</si>
  <si>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</si>
  <si>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</si>
  <si>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</si>
  <si>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</si>
  <si>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</si>
  <si>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</si>
  <si>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</si>
  <si>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</si>
  <si>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</si>
  <si>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</si>
  <si>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</si>
  <si>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</si>
  <si>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</si>
  <si>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</si>
  <si>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</si>
  <si>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</si>
  <si>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</si>
  <si>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</si>
  <si>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</si>
  <si>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</si>
  <si>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</si>
  <si>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</si>
  <si>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</si>
  <si>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</si>
  <si>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</si>
  <si>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</si>
  <si>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</si>
  <si>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</si>
  <si>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</si>
  <si>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</si>
  <si>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</si>
  <si>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</si>
  <si>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</si>
  <si>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</si>
  <si>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</si>
  <si>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</si>
  <si>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</si>
  <si>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</si>
  <si>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</si>
  <si>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</si>
  <si>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</si>
  <si>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</si>
  <si>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</si>
  <si>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</si>
  <si>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</si>
  <si>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</si>
  <si>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</si>
  <si>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</si>
  <si>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</si>
  <si>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</si>
  <si>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</si>
  <si>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</si>
  <si>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</si>
  <si>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</si>
  <si>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</si>
  <si>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</si>
  <si>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</si>
  <si>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</si>
  <si>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</si>
  <si>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</si>
  <si>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</si>
  <si>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</si>
  <si>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</si>
  <si>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</si>
  <si>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</si>
  <si>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</si>
  <si>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</si>
  <si>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</si>
  <si>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</si>
  <si>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</si>
  <si>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</si>
  <si>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</si>
  <si>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</si>
  <si>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</si>
  <si>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</si>
  <si>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</si>
  <si>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</si>
  <si>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</si>
  <si>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</si>
  <si>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</si>
  <si>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</si>
  <si>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</si>
  <si>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</si>
  <si>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</si>
  <si>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</si>
  <si>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</si>
  <si>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</si>
  <si>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</si>
  <si>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</si>
  <si>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</si>
  <si>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</si>
  <si>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</si>
  <si>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</si>
  <si>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</si>
  <si>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</si>
  <si>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</si>
  <si>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</si>
  <si>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</si>
  <si>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</si>
  <si>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</si>
  <si>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</si>
  <si>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</si>
  <si>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</si>
  <si>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</si>
  <si>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</si>
  <si>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</si>
  <si>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</si>
  <si>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</si>
  <si>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</si>
  <si>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</si>
  <si>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</si>
  <si>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</si>
  <si>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</si>
  <si>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</si>
  <si>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</si>
  <si>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</si>
  <si>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</si>
  <si>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</si>
  <si>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</si>
  <si>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</si>
  <si>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</si>
  <si>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</si>
  <si>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</si>
  <si>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</si>
  <si>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</si>
  <si>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</si>
  <si>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</si>
  <si>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</si>
  <si>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</si>
  <si>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</si>
  <si>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</si>
  <si>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</si>
  <si>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</si>
  <si>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</si>
  <si>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</si>
  <si>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</si>
  <si>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</si>
  <si>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</si>
  <si>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</si>
  <si>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</si>
  <si>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</si>
  <si>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</si>
  <si>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</si>
  <si>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</si>
  <si>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</si>
  <si>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</si>
  <si>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</si>
  <si>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</si>
  <si>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</si>
  <si>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</si>
  <si>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</si>
  <si>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</si>
  <si>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</si>
  <si>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</si>
  <si>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</si>
  <si>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</si>
  <si>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</si>
  <si>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</si>
  <si>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</si>
  <si>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</si>
  <si>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</si>
  <si>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</si>
  <si>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</si>
  <si>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</si>
  <si>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</si>
  <si>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</si>
  <si>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</si>
  <si>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</si>
  <si>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</si>
  <si>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</si>
  <si>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</si>
  <si>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</si>
  <si>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</si>
  <si>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</si>
  <si>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</si>
  <si>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</si>
  <si>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</si>
  <si>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</si>
  <si>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</si>
  <si>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</si>
  <si>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</si>
  <si>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</si>
  <si>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</si>
  <si>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</si>
  <si>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</si>
  <si>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</si>
  <si>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</si>
  <si>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</si>
  <si>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</si>
  <si>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</si>
  <si>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</si>
  <si>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</si>
  <si>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</si>
  <si>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</si>
  <si>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</si>
  <si>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</si>
  <si>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</si>
  <si>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</si>
  <si>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</si>
  <si>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</si>
  <si>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</si>
  <si>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</si>
  <si>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</si>
  <si>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</si>
  <si>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</si>
  <si>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</si>
  <si>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</si>
  <si>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</si>
  <si>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</si>
  <si>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</si>
  <si>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</si>
  <si>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</si>
  <si>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</si>
  <si>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</si>
  <si>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</si>
  <si>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</si>
  <si>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</si>
  <si>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</si>
  <si>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</si>
  <si>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</si>
  <si>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</si>
  <si>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</si>
  <si>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</si>
  <si>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</si>
  <si>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</si>
  <si>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</si>
  <si>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</si>
  <si>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</si>
  <si>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</si>
  <si>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</si>
  <si>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</si>
  <si>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</si>
  <si>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</si>
  <si>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</si>
  <si>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</si>
  <si>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</si>
  <si>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</si>
  <si>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</si>
  <si>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</si>
  <si>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</si>
  <si>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</si>
  <si>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</si>
  <si>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</si>
  <si>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</si>
  <si>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</si>
  <si>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</si>
  <si>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</si>
  <si>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</si>
  <si>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</si>
  <si>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</si>
  <si>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</si>
  <si>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</si>
  <si>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</si>
  <si>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</si>
  <si>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</si>
  <si>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</si>
  <si>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</si>
  <si>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</si>
  <si>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</si>
  <si>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</si>
  <si>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</si>
  <si>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</si>
  <si>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</si>
  <si>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</si>
  <si>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</si>
  <si>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</si>
  <si>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</si>
  <si>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</si>
  <si>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</si>
  <si>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</si>
  <si>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</si>
  <si>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</si>
  <si>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</si>
  <si>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</si>
  <si>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</si>
  <si>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</si>
  <si>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</si>
  <si>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</si>
  <si>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</si>
  <si>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</si>
  <si>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</si>
  <si>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</si>
  <si>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</si>
  <si>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</si>
  <si>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</si>
  <si>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</si>
  <si>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</si>
  <si>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</si>
  <si>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</si>
  <si>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</si>
  <si>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</si>
  <si>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</si>
  <si>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</si>
  <si>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</si>
  <si>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</si>
  <si>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</si>
  <si>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</si>
  <si>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</si>
  <si>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</si>
  <si>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</si>
  <si>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</si>
  <si>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</si>
  <si>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</si>
  <si>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</si>
  <si>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</si>
  <si>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</si>
  <si>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</si>
  <si>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</si>
  <si>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</si>
  <si>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</si>
  <si>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</si>
  <si>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</si>
  <si>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</si>
  <si>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</si>
  <si>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</si>
  <si>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</si>
  <si>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</si>
  <si>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</si>
  <si>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</si>
  <si>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</si>
  <si>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</si>
  <si>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</si>
  <si>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</si>
  <si>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</si>
  <si>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</si>
  <si>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</si>
  <si>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</si>
  <si>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</si>
  <si>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</si>
  <si>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</si>
  <si>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</si>
  <si>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</si>
  <si>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</si>
  <si>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</si>
  <si>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</si>
  <si>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</si>
  <si>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</si>
  <si>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</si>
  <si>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</si>
  <si>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</si>
  <si>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</si>
  <si>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</si>
  <si>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</si>
  <si>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</si>
  <si>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</si>
  <si>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</si>
  <si>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</si>
  <si>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</si>
  <si>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</si>
  <si>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</si>
  <si>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</si>
  <si>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</si>
  <si>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</si>
  <si>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</si>
  <si>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</si>
  <si>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</si>
  <si>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</si>
  <si>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</si>
  <si>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</si>
  <si>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</si>
  <si>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</si>
  <si>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</si>
  <si>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</si>
  <si>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</si>
  <si>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</si>
  <si>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</si>
  <si>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</si>
  <si>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</si>
  <si>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</si>
  <si>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</si>
  <si>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</si>
  <si>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</si>
  <si>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</si>
  <si>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</si>
  <si>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</si>
  <si>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</si>
  <si>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</si>
  <si>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</si>
  <si>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</si>
  <si>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</si>
  <si>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</si>
  <si>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</si>
  <si>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</si>
  <si>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</si>
  <si>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</si>
  <si>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</si>
  <si>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</si>
  <si>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</si>
  <si>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</si>
  <si>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</si>
  <si>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</si>
  <si>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</si>
  <si>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</si>
  <si>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</si>
  <si>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</si>
  <si>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</si>
  <si>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</si>
  <si>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</si>
  <si>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</si>
  <si>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</si>
  <si>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</si>
  <si>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</si>
  <si>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</si>
  <si>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</si>
  <si>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</si>
  <si>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</si>
  <si>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</si>
  <si>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</si>
  <si>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</si>
  <si>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</si>
  <si>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</si>
  <si>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</si>
  <si>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</si>
  <si>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</si>
  <si>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</si>
  <si>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</si>
  <si>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</si>
  <si>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</si>
  <si>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</si>
  <si>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</si>
  <si>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</si>
  <si>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</si>
  <si>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</si>
  <si>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</si>
  <si>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</si>
  <si>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</si>
  <si>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</si>
  <si>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</si>
  <si>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</si>
  <si>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</si>
  <si>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</si>
  <si>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</si>
  <si>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</si>
  <si>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</si>
  <si>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</si>
  <si>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</si>
  <si>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</si>
  <si>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</si>
  <si>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</si>
  <si>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</si>
  <si>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</si>
  <si>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</si>
  <si>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</si>
  <si>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</si>
  <si>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</si>
  <si>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</si>
  <si>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</si>
  <si>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</si>
  <si>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</si>
  <si>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</si>
  <si>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</si>
  <si>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</si>
  <si>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</si>
  <si>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</si>
  <si>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</si>
  <si>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</si>
  <si>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</si>
  <si>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</si>
  <si>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</si>
  <si>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</si>
  <si>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</si>
  <si>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</si>
  <si>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</si>
  <si>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</si>
  <si>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</si>
  <si>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</si>
  <si>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</si>
  <si>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</si>
  <si>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</si>
  <si>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</si>
  <si>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</si>
  <si>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</si>
  <si>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</si>
  <si>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</si>
  <si>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</si>
  <si>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</si>
  <si>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</si>
  <si>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</si>
  <si>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</si>
  <si>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</si>
  <si>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</si>
  <si>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</si>
  <si>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</si>
  <si>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</si>
  <si>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</si>
  <si>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</si>
  <si>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</si>
  <si>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</si>
  <si>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</si>
  <si>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</si>
  <si>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</si>
  <si>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</si>
  <si>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</si>
  <si>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</si>
  <si>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</si>
  <si>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</si>
  <si>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</si>
  <si>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</si>
  <si>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</si>
  <si>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</si>
  <si>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</si>
  <si>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</si>
  <si>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</si>
  <si>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</si>
  <si>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</si>
  <si>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</si>
  <si>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</si>
  <si>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</si>
  <si>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</si>
  <si>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</si>
  <si>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</si>
  <si>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</si>
  <si>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</si>
  <si>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</si>
  <si>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</si>
  <si>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</si>
  <si>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</si>
  <si>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</si>
  <si>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</si>
  <si>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</si>
  <si>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</si>
  <si>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</si>
  <si>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</si>
  <si>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</si>
  <si>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</si>
  <si>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</si>
  <si>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</si>
  <si>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</si>
  <si>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</si>
  <si>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</si>
  <si>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</si>
  <si>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</si>
  <si>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</si>
  <si>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</si>
  <si>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</si>
  <si>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</si>
  <si>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</si>
  <si>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</si>
  <si>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</si>
  <si>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</si>
  <si>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</si>
  <si>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</si>
  <si>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</si>
  <si>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</si>
  <si>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</si>
  <si>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</si>
  <si>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</si>
  <si>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</si>
  <si>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</si>
  <si>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</si>
  <si>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</si>
  <si>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</si>
  <si>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</si>
  <si>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</si>
  <si>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</si>
  <si>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</si>
  <si>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</si>
  <si>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</si>
  <si>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</si>
  <si>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</si>
  <si>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</si>
  <si>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</si>
  <si>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</si>
  <si>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</si>
  <si>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</si>
  <si>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</si>
  <si>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</si>
  <si>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</si>
  <si>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</si>
  <si>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</si>
  <si>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</si>
  <si>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</si>
  <si>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</si>
  <si>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</si>
  <si>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</si>
  <si>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</si>
  <si>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</si>
  <si>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</si>
  <si>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</si>
  <si>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</si>
  <si>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</si>
  <si>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</si>
  <si>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</si>
  <si>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</si>
  <si>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</si>
  <si>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</si>
  <si>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</si>
  <si>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</si>
  <si>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</si>
  <si>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</si>
  <si>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</si>
  <si>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</si>
  <si>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</si>
  <si>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</si>
  <si>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</si>
  <si>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</si>
  <si>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</si>
  <si>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</si>
  <si>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</si>
  <si>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</si>
  <si>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</si>
  <si>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</si>
  <si>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</si>
  <si>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</si>
  <si>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</si>
  <si>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</si>
  <si>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</si>
  <si>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</si>
  <si>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</si>
  <si>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</si>
  <si>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</si>
  <si>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</si>
  <si>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</si>
  <si>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</si>
  <si>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</si>
  <si>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</si>
  <si>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</si>
  <si>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</si>
  <si>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</si>
  <si>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</si>
  <si>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</si>
  <si>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</si>
  <si>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</si>
  <si>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</si>
  <si>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</si>
  <si>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</si>
  <si>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</si>
  <si>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</si>
  <si>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</si>
  <si>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</si>
  <si>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</si>
  <si>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</si>
  <si>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</si>
  <si>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</si>
  <si>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</si>
  <si>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</si>
  <si>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</si>
  <si>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</si>
  <si>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</si>
  <si>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</si>
  <si>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</si>
  <si>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</si>
  <si>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</si>
  <si>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</si>
  <si>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</si>
  <si>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</si>
  <si>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</si>
  <si>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</si>
  <si>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</si>
  <si>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</si>
  <si>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</si>
  <si>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</si>
  <si>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</si>
  <si>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</si>
  <si>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</si>
  <si>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</si>
  <si>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</si>
  <si>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</si>
  <si>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</si>
  <si>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</si>
  <si>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</si>
  <si>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</si>
  <si>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</si>
  <si>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</si>
  <si>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</si>
  <si>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</si>
  <si>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</si>
  <si>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</si>
  <si>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</si>
  <si>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</si>
  <si>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</si>
  <si>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</si>
  <si>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</si>
  <si>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</si>
  <si>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</si>
  <si>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</si>
  <si>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</si>
  <si>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</si>
  <si>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</si>
  <si>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</si>
  <si>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</si>
  <si>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</si>
  <si>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</si>
  <si>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</si>
  <si>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</si>
  <si>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</si>
  <si>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</si>
  <si>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</si>
  <si>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</si>
  <si>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</si>
  <si>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</si>
  <si>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</si>
  <si>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</si>
  <si>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</si>
  <si>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</si>
  <si>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</si>
  <si>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</si>
  <si>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</si>
  <si>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</si>
  <si>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</si>
  <si>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</si>
  <si>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</si>
  <si>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</si>
  <si>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</si>
  <si>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</si>
  <si>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</si>
  <si>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</si>
  <si>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</si>
  <si>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</si>
  <si>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</si>
  <si>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</si>
  <si>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</si>
  <si>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</si>
  <si>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</si>
  <si>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</si>
  <si>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</si>
  <si>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</si>
  <si>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</si>
  <si>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</si>
  <si>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</si>
  <si>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</si>
  <si>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</si>
  <si>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</si>
  <si>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</si>
  <si>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</si>
  <si>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</si>
  <si>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</si>
  <si>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</si>
  <si>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</si>
  <si>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</si>
  <si>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</si>
  <si>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</si>
  <si>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</si>
  <si>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</si>
  <si>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</si>
  <si>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</si>
  <si>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</si>
  <si>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</si>
  <si>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</si>
  <si>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</si>
  <si>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</si>
  <si>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</si>
  <si>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</si>
  <si>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</si>
  <si>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</si>
  <si>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</si>
  <si>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</si>
  <si>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</si>
  <si>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</si>
  <si>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</si>
  <si>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</si>
  <si>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</si>
  <si>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</si>
  <si>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</si>
  <si>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</si>
  <si>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</si>
  <si>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</si>
  <si>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</si>
  <si>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</si>
  <si>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</si>
  <si>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</si>
  <si>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</si>
  <si>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</si>
  <si>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</si>
  <si>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</si>
  <si>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</si>
  <si>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</si>
  <si>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</si>
  <si>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</si>
  <si>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</si>
  <si>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</si>
  <si>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</si>
  <si>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</si>
  <si>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</si>
  <si>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</si>
  <si>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</si>
  <si>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</si>
  <si>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</si>
  <si>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</si>
  <si>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</si>
  <si>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</si>
  <si>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</si>
  <si>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</si>
  <si>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</si>
  <si>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</si>
  <si>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</si>
  <si>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</si>
  <si>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</si>
  <si>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</si>
  <si>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</si>
  <si>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</si>
  <si>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</si>
  <si>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</si>
  <si>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</si>
  <si>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</si>
  <si>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</si>
  <si>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</si>
  <si>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</si>
  <si>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</si>
  <si>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</si>
  <si>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</si>
  <si>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</si>
  <si>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</si>
  <si>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</si>
  <si>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</si>
  <si>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</si>
  <si>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</si>
  <si>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</si>
  <si>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</si>
  <si>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</si>
  <si>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</si>
  <si>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</si>
  <si>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</si>
  <si>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</si>
  <si>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</si>
  <si>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</si>
  <si>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</si>
  <si>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</si>
  <si>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</si>
  <si>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</si>
  <si>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</si>
  <si>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</si>
  <si>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</si>
  <si>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</si>
  <si>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</si>
  <si>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</si>
  <si>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</si>
  <si>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</si>
  <si>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</si>
  <si>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</si>
  <si>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</si>
  <si>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</si>
  <si>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</si>
  <si>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</si>
  <si>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</si>
  <si>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</si>
  <si>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</si>
  <si>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</si>
  <si>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</si>
  <si>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</si>
  <si>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</si>
  <si>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</si>
  <si>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</si>
  <si>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</si>
  <si>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</si>
  <si>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</si>
  <si>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</si>
  <si>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</si>
  <si>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</si>
  <si>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</si>
  <si>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</si>
  <si>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</si>
  <si>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</si>
  <si>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</si>
  <si>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</si>
  <si>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</si>
  <si>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</si>
  <si>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</si>
  <si>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</si>
  <si>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</si>
  <si>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</si>
  <si>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</si>
  <si>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</si>
  <si>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</si>
  <si>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</si>
  <si>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</si>
  <si>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</si>
  <si>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</si>
  <si>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</si>
  <si>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</si>
  <si>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</si>
  <si>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</si>
  <si>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</si>
  <si>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</si>
  <si>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</si>
  <si>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</si>
  <si>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</si>
  <si>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</si>
  <si>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</si>
  <si>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</si>
  <si>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</si>
  <si>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</si>
  <si>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</si>
  <si>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</si>
  <si>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</si>
  <si>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</si>
  <si>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</si>
  <si>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</si>
  <si>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</si>
  <si>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</si>
  <si>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</si>
  <si>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</si>
  <si>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</si>
  <si>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</si>
  <si>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</si>
  <si>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</si>
  <si>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</si>
  <si>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</si>
  <si>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</si>
  <si>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</si>
  <si>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</si>
  <si>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</si>
  <si>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</si>
  <si>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</si>
  <si>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</si>
  <si>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</si>
  <si>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</si>
  <si>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</si>
  <si>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</si>
  <si>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</si>
  <si>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</si>
  <si>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</si>
  <si>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</si>
  <si>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</si>
  <si>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</si>
  <si>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</si>
  <si>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</si>
  <si>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</si>
  <si>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</si>
  <si>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</si>
  <si>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</si>
  <si>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</si>
  <si>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</si>
  <si>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</si>
  <si>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</si>
  <si>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</si>
  <si>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</si>
  <si>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</si>
  <si>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</si>
  <si>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</si>
  <si>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</si>
  <si>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</si>
  <si>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</si>
  <si>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</si>
  <si>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</si>
  <si>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</si>
  <si>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</si>
  <si>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</si>
  <si>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</si>
  <si>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</si>
  <si>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</si>
  <si>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</si>
  <si>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</si>
  <si>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</si>
  <si>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</si>
  <si>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</si>
  <si>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</si>
  <si>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</si>
  <si>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</si>
  <si>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</si>
  <si>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</si>
  <si>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</si>
  <si>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</si>
  <si>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</si>
  <si>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</si>
  <si>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</si>
  <si>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</si>
  <si>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</si>
  <si>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</si>
  <si>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</si>
  <si>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</si>
  <si>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</si>
  <si>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</si>
  <si>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</si>
  <si>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</si>
  <si>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</si>
  <si>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</si>
  <si>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</si>
  <si>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</si>
  <si>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</si>
  <si>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</si>
  <si>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</si>
  <si>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</si>
  <si>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</si>
  <si>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</si>
  <si>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</si>
  <si>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</si>
  <si>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</si>
  <si>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</si>
  <si>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</si>
  <si>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</si>
  <si>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</si>
  <si>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</si>
  <si>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</si>
  <si>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</si>
  <si>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</si>
  <si>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</si>
  <si>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</si>
  <si>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</si>
  <si>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</si>
  <si>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</si>
  <si>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</si>
  <si>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</si>
  <si>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</si>
  <si>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</si>
  <si>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</si>
  <si>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</si>
  <si>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</si>
  <si>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</si>
  <si>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</si>
  <si>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</si>
  <si>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</si>
  <si>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</si>
  <si>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</si>
  <si>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</si>
  <si>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</si>
  <si>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</si>
  <si>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</si>
  <si>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</si>
  <si>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</si>
  <si>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</si>
  <si>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</si>
  <si>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</si>
  <si>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</si>
  <si>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</si>
  <si>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</si>
  <si>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</si>
  <si>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</si>
  <si>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</si>
  <si>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</si>
  <si>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</si>
  <si>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</si>
  <si>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</si>
  <si>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</si>
  <si>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</si>
  <si>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</si>
  <si>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</si>
  <si>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</si>
  <si>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</si>
  <si>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</si>
  <si>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</si>
  <si>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</si>
  <si>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</si>
  <si>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</si>
  <si>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</si>
  <si>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</si>
  <si>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</si>
  <si>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</si>
  <si>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</si>
  <si>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</si>
  <si>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</si>
  <si>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</si>
  <si>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</si>
  <si>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</si>
  <si>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</si>
  <si>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</si>
  <si>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</si>
  <si>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</si>
  <si>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</si>
  <si>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</si>
  <si>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</si>
  <si>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</si>
  <si>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</si>
  <si>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</si>
  <si>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</si>
  <si>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</si>
  <si>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</si>
  <si>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</si>
  <si>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</si>
  <si>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</si>
  <si>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</si>
  <si>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</si>
  <si>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</si>
  <si>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</si>
  <si>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</si>
  <si>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</si>
  <si>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</si>
  <si>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</si>
  <si>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</si>
  <si>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</si>
  <si>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</si>
  <si>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</si>
  <si>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</si>
  <si>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</si>
  <si>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</si>
  <si>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</si>
  <si>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</si>
  <si>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</si>
  <si>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</si>
  <si>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</si>
  <si>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</si>
  <si>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</si>
  <si>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</si>
  <si>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</si>
  <si>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</si>
  <si>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</si>
  <si>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</si>
  <si>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</si>
  <si>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</si>
  <si>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</si>
  <si>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</si>
  <si>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</si>
  <si>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</si>
  <si>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</si>
  <si>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</si>
  <si>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</si>
  <si>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</si>
  <si>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</si>
  <si>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</si>
  <si>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</si>
  <si>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</si>
  <si>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</si>
  <si>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</si>
  <si>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</si>
  <si>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</si>
  <si>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</si>
  <si>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</si>
  <si>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</si>
  <si>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</si>
  <si>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</si>
  <si>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</si>
  <si>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</si>
  <si>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</si>
  <si>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</si>
  <si>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</si>
  <si>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</si>
  <si>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</si>
  <si>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</si>
  <si>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</si>
  <si>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</si>
  <si>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</si>
  <si>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</si>
  <si>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</si>
  <si>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</si>
  <si>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</si>
  <si>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</si>
  <si>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</si>
  <si>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</si>
  <si>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</si>
  <si>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</si>
  <si>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</si>
  <si>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</si>
  <si>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</si>
  <si>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</si>
  <si>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</si>
  <si>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</si>
  <si>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</si>
  <si>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</si>
  <si>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</si>
  <si>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</si>
  <si>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</si>
  <si>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</si>
  <si>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</si>
  <si>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</si>
  <si>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</si>
  <si>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</si>
  <si>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</si>
  <si>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</si>
  <si>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</si>
  <si>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</si>
  <si>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</si>
  <si>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</si>
  <si>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</si>
  <si>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</si>
  <si>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</si>
  <si>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</si>
  <si>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</si>
  <si>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</si>
  <si>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</si>
  <si>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</si>
  <si>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</si>
  <si>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</si>
  <si>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</si>
  <si>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</si>
  <si>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</si>
  <si>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</si>
  <si>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</si>
  <si>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</si>
  <si>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</si>
  <si>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</si>
  <si>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</si>
  <si>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</si>
  <si>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</si>
  <si>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</si>
  <si>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</si>
  <si>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</si>
  <si>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</si>
  <si>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</si>
  <si>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</si>
  <si>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</si>
  <si>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</si>
  <si>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</si>
  <si>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</si>
  <si>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</si>
  <si>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</si>
  <si>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</si>
  <si>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</si>
  <si>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</si>
  <si>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</si>
  <si>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</si>
  <si>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</si>
  <si>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</si>
  <si>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</si>
  <si>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</si>
  <si>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</si>
  <si>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</si>
  <si>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</si>
  <si>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</si>
  <si>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</si>
  <si>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</si>
  <si>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</si>
  <si>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</si>
  <si>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</si>
  <si>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</si>
  <si>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</si>
  <si>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</si>
  <si>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</si>
  <si>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</si>
  <si>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</si>
  <si>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</si>
  <si>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</si>
  <si>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</si>
  <si>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</si>
  <si>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</si>
  <si>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</si>
  <si>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</si>
  <si>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</si>
  <si>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</si>
  <si>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</si>
  <si>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</si>
  <si>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</si>
  <si>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</si>
  <si>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</si>
  <si>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</si>
  <si>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</si>
  <si>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</si>
  <si>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</si>
  <si>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</si>
  <si>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</si>
  <si>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</si>
  <si>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</si>
  <si>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</si>
  <si>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</si>
  <si>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</si>
  <si>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</si>
  <si>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</si>
  <si>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</si>
  <si>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</si>
  <si>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</si>
  <si>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</si>
  <si>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</si>
  <si>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</si>
  <si>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</si>
  <si>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</si>
  <si>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</si>
  <si>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</si>
  <si>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</si>
  <si>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</si>
  <si>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</si>
  <si>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</si>
  <si>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</si>
  <si>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</si>
  <si>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</si>
  <si>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</si>
  <si>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</si>
  <si>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</si>
  <si>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</si>
  <si>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</si>
  <si>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</si>
  <si>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</si>
  <si>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</si>
  <si>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</si>
  <si>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</si>
  <si>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</si>
  <si>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</si>
  <si>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</si>
  <si>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</si>
  <si>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</si>
  <si>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</si>
  <si>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</si>
  <si>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</si>
  <si>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</si>
  <si>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</si>
  <si>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</si>
  <si>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</si>
  <si>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</si>
  <si>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</si>
  <si>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</si>
  <si>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</si>
  <si>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</si>
  <si>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</si>
  <si>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</si>
  <si>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</si>
  <si>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</si>
  <si>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</si>
  <si>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</si>
  <si>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</si>
  <si>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</si>
  <si>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</si>
  <si>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</si>
  <si>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</si>
  <si>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</si>
  <si>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</si>
  <si>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</si>
  <si>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</si>
  <si>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</si>
  <si>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</si>
  <si>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</si>
  <si>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</si>
  <si>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</si>
  <si>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</si>
  <si>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</si>
  <si>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</si>
  <si>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</si>
  <si>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</si>
  <si>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</si>
  <si>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</si>
  <si>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</si>
  <si>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</si>
  <si>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</si>
  <si>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</si>
  <si>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</si>
  <si>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</si>
  <si>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</si>
  <si>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</si>
  <si>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</si>
  <si>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</si>
  <si>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</si>
  <si>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</si>
  <si>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</si>
  <si>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</si>
  <si>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</si>
  <si>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</si>
  <si>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</si>
  <si>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</si>
  <si>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</si>
  <si>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</si>
  <si>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</si>
  <si>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</si>
  <si>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</si>
  <si>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</si>
  <si>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</si>
  <si>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</si>
  <si>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</si>
  <si>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</si>
  <si>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</si>
  <si>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</si>
  <si>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</si>
  <si>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</si>
  <si>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</si>
  <si>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</si>
  <si>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</si>
  <si>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</si>
  <si>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</si>
  <si>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</si>
  <si>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</si>
  <si>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</si>
  <si>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</si>
  <si>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</si>
  <si>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</si>
  <si>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</si>
  <si>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</si>
  <si>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</si>
  <si>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</si>
  <si>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</si>
  <si>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</si>
  <si>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</si>
  <si>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</si>
  <si>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</si>
  <si>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</si>
  <si>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</si>
  <si>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</si>
  <si>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</si>
  <si>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</si>
  <si>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</si>
  <si>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</si>
  <si>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</si>
  <si>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</si>
  <si>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</si>
  <si>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</si>
  <si>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</si>
  <si>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</si>
  <si>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</si>
  <si>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</si>
  <si>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</si>
  <si>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</si>
  <si>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</si>
  <si>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</si>
  <si>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</si>
  <si>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</si>
  <si>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</si>
  <si>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</si>
  <si>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</si>
  <si>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</si>
  <si>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</si>
  <si>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</si>
  <si>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</si>
  <si>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</si>
  <si>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</si>
  <si>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</si>
  <si>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</si>
  <si>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</si>
  <si>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</si>
  <si>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</si>
  <si>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</si>
  <si>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</si>
  <si>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</si>
  <si>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</si>
  <si>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</si>
  <si>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</si>
  <si>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</si>
  <si>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</si>
  <si>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</si>
  <si>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</si>
  <si>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</si>
  <si>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</si>
  <si>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</si>
  <si>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</si>
  <si>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</si>
  <si>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</si>
  <si>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</si>
  <si>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</si>
  <si>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</si>
  <si>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</si>
  <si>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</si>
  <si>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</si>
  <si>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</si>
  <si>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</si>
  <si>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</si>
  <si>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</si>
  <si>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</si>
  <si>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</si>
  <si>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</si>
  <si>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</si>
  <si>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</si>
  <si>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</si>
  <si>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</si>
  <si>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</si>
  <si>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</si>
  <si>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</si>
  <si>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</si>
  <si>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</si>
  <si>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</si>
  <si>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</si>
  <si>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</si>
  <si>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</si>
  <si>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</si>
  <si>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</si>
  <si>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</si>
  <si>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</si>
  <si>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</si>
  <si>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</si>
  <si>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</si>
  <si>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</si>
  <si>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</si>
  <si>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</si>
  <si>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</si>
  <si>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</si>
  <si>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</si>
  <si>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</si>
  <si>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</si>
  <si>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</si>
  <si>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</si>
  <si>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</si>
  <si>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</si>
  <si>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</si>
  <si>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</si>
  <si>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</si>
  <si>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</si>
  <si>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</si>
  <si>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</si>
  <si>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</si>
  <si>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</si>
  <si>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</si>
  <si>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</si>
  <si>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</si>
  <si>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</si>
  <si>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</si>
  <si>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</si>
  <si>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</si>
  <si>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</si>
  <si>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</si>
  <si>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</si>
  <si>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</si>
  <si>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</si>
  <si>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</si>
  <si>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</si>
  <si>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</si>
  <si>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</si>
  <si>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</si>
  <si>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</si>
  <si>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</si>
  <si>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</si>
  <si>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</si>
  <si>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</si>
  <si>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</si>
  <si>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</si>
  <si>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</si>
  <si>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</si>
  <si>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</si>
  <si>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</si>
  <si>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</si>
  <si>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</si>
  <si>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</si>
  <si>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</si>
  <si>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</si>
  <si>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</si>
  <si>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</si>
  <si>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</si>
  <si>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</si>
  <si>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</si>
  <si>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</si>
  <si>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</si>
  <si>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</si>
  <si>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</si>
  <si>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</si>
  <si>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</si>
  <si>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</si>
  <si>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</si>
  <si>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</si>
  <si>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</si>
  <si>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</si>
  <si>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</si>
  <si>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</si>
  <si>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</si>
  <si>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</si>
  <si>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</si>
  <si>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</si>
  <si>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</si>
  <si>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</si>
  <si>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</si>
  <si>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</si>
  <si>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</si>
  <si>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</si>
  <si>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</si>
  <si>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</si>
  <si>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</si>
  <si>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</si>
  <si>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</si>
  <si>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</si>
  <si>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</si>
  <si>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</si>
  <si>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</si>
  <si>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</si>
  <si>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</si>
  <si>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</si>
  <si>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</si>
  <si>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</si>
  <si>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</si>
  <si>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</si>
  <si>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</si>
  <si>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</si>
  <si>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</si>
  <si>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</si>
  <si>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</si>
  <si>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</si>
  <si>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</si>
  <si>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</si>
  <si>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</si>
  <si>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</si>
  <si>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</si>
  <si>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</si>
  <si>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</si>
  <si>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</si>
  <si>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</si>
  <si>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</si>
  <si>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</si>
  <si>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</si>
  <si>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</si>
  <si>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</si>
  <si>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</si>
  <si>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</si>
  <si>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</si>
  <si>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</si>
  <si>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</si>
  <si>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</si>
  <si>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</si>
  <si>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</si>
  <si>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</si>
  <si>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</si>
  <si>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</si>
  <si>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</si>
  <si>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</si>
  <si>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</si>
  <si>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</si>
  <si>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</si>
  <si>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</si>
  <si>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</si>
  <si>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</si>
  <si>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</si>
  <si>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</si>
  <si>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</si>
  <si>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</si>
  <si>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</si>
  <si>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</si>
  <si>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</si>
  <si>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</si>
  <si>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</si>
  <si>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</si>
  <si>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</si>
  <si>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</si>
  <si>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</si>
  <si>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</si>
  <si>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</si>
  <si>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</si>
  <si>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</si>
  <si>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</si>
  <si>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</si>
  <si>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</si>
  <si>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</si>
  <si>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</si>
  <si>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</si>
  <si>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</si>
  <si>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</si>
  <si>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</si>
  <si>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</si>
  <si>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</si>
  <si>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</si>
  <si>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</si>
  <si>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</si>
  <si>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</si>
  <si>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</si>
  <si>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</si>
  <si>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</si>
  <si>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</si>
  <si>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</si>
  <si>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</si>
  <si>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</si>
  <si>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</si>
  <si>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</si>
  <si>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</si>
  <si>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</si>
  <si>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</si>
  <si>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</si>
  <si>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</si>
  <si>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</si>
  <si>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</si>
  <si>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</si>
  <si>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</si>
  <si>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</si>
  <si>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</si>
  <si>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</si>
  <si>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</si>
  <si>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</si>
  <si>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</si>
  <si>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</si>
  <si>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</si>
  <si>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</si>
  <si>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</si>
  <si>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</si>
  <si>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</si>
  <si>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</si>
  <si>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</si>
  <si>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</si>
  <si>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</si>
  <si>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</si>
  <si>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</si>
  <si>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</si>
  <si>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</si>
  <si>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</si>
  <si>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</si>
  <si>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</si>
  <si>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</si>
  <si>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</si>
  <si>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</si>
  <si>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</si>
  <si>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</si>
  <si>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</si>
  <si>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</si>
  <si>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</si>
  <si>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</si>
  <si>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</si>
  <si>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</si>
  <si>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</si>
  <si>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</si>
  <si>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</si>
  <si>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</si>
  <si>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</si>
  <si>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</si>
  <si>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</si>
  <si>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</si>
  <si>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</si>
  <si>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</si>
  <si>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</si>
  <si>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</si>
  <si>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</si>
  <si>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</si>
  <si>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</si>
  <si>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</si>
  <si>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</si>
  <si>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</si>
  <si>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</si>
  <si>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</si>
  <si>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</si>
  <si>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</si>
  <si>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</si>
  <si>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</si>
  <si>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</si>
  <si>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</si>
  <si>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</si>
  <si>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</si>
  <si>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</si>
  <si>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</si>
  <si>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</si>
  <si>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</si>
  <si>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</si>
  <si>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</si>
  <si>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</si>
  <si>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</si>
  <si>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</si>
  <si>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</si>
  <si>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</si>
  <si>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</si>
  <si>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</si>
  <si>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</si>
  <si>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</si>
  <si>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</si>
  <si>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</si>
  <si>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</si>
  <si>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</si>
  <si>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</si>
  <si>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</si>
  <si>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</si>
  <si>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</si>
  <si>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</si>
  <si>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</si>
  <si>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</si>
  <si>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</si>
  <si>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</si>
  <si>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</si>
  <si>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</si>
  <si>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</si>
  <si>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</si>
  <si>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</si>
  <si>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</si>
  <si>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</si>
  <si>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</si>
  <si>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</si>
  <si>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</si>
  <si>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</si>
  <si>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</si>
  <si>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</si>
  <si>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</si>
  <si>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</si>
  <si>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</si>
  <si>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</si>
  <si>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</si>
  <si>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</si>
  <si>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</si>
  <si>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</si>
  <si>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</si>
  <si>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</si>
  <si>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</si>
  <si>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</si>
  <si>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</si>
  <si>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</si>
  <si>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</si>
  <si>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</si>
  <si>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</si>
  <si>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</si>
  <si>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</si>
  <si>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</si>
  <si>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</si>
  <si>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</si>
  <si>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</si>
  <si>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</si>
  <si>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</si>
  <si>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</si>
  <si>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</si>
  <si>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</si>
  <si>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</si>
  <si>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</si>
  <si>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</si>
  <si>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</si>
  <si>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</si>
  <si>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</si>
  <si>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</si>
  <si>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</si>
  <si>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</si>
  <si>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</si>
  <si>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</si>
  <si>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</si>
  <si>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</si>
  <si>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</si>
  <si>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</si>
  <si>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</si>
  <si>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</si>
  <si>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</si>
  <si>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</si>
  <si>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</si>
  <si>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</si>
  <si>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</si>
  <si>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</si>
  <si>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</si>
  <si>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</si>
  <si>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</si>
  <si>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</si>
  <si>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</si>
  <si>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</si>
  <si>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</si>
  <si>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</si>
  <si>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</si>
  <si>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</si>
  <si>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</si>
  <si>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</si>
  <si>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</si>
  <si>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</si>
  <si>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</si>
  <si>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</si>
  <si>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</si>
  <si>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</si>
  <si>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</si>
  <si>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</si>
  <si>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</si>
  <si>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</si>
  <si>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</si>
  <si>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</si>
  <si>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</si>
  <si>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</si>
  <si>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</si>
  <si>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</si>
  <si>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</si>
  <si>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</si>
  <si>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</si>
  <si>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</si>
  <si>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</si>
  <si>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</si>
  <si>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</si>
  <si>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</si>
  <si>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</si>
  <si>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</si>
  <si>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</si>
  <si>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</si>
  <si>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</si>
  <si>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</si>
  <si>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</si>
  <si>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</si>
  <si>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</si>
  <si>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</si>
  <si>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</si>
  <si>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</si>
  <si>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</si>
  <si>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</si>
  <si>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</si>
  <si>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</si>
  <si>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</si>
  <si>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</si>
  <si>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</si>
  <si>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</si>
  <si>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</si>
  <si>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</si>
  <si>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</si>
  <si>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</si>
  <si>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</si>
  <si>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</si>
  <si>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</si>
  <si>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</si>
  <si>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</si>
  <si>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</si>
  <si>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</si>
  <si>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</si>
  <si>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</si>
  <si>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</si>
  <si>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</si>
  <si>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</si>
  <si>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</si>
  <si>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</si>
  <si>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</si>
  <si>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</si>
  <si>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</si>
  <si>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</si>
  <si>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</si>
  <si>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</si>
  <si>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</si>
  <si>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</si>
  <si>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</si>
  <si>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</si>
  <si>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</si>
  <si>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</si>
  <si>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</si>
  <si>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</si>
  <si>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</si>
  <si>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</si>
  <si>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</si>
  <si>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</si>
  <si>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</si>
  <si>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</si>
  <si>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</si>
  <si>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</si>
  <si>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</si>
  <si>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</si>
  <si>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</si>
  <si>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</si>
  <si>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</si>
  <si>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</si>
  <si>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</si>
  <si>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</si>
  <si>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</si>
  <si>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</si>
  <si>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</si>
  <si>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</si>
  <si>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</si>
  <si>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</si>
  <si>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</si>
  <si>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</si>
  <si>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</si>
  <si>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</si>
  <si>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</si>
  <si>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</si>
  <si>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</si>
  <si>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</si>
  <si>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</si>
  <si>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</si>
  <si>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</si>
  <si>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</si>
  <si>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</si>
  <si>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</si>
  <si>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</si>
  <si>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</si>
  <si>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</si>
  <si>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</si>
  <si>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</si>
  <si>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</si>
  <si>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</si>
  <si>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</si>
  <si>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</si>
  <si>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</si>
  <si>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</si>
  <si>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</si>
  <si>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</si>
  <si>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</si>
  <si>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</si>
  <si>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</si>
  <si>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</si>
  <si>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</si>
  <si>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</si>
  <si>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</si>
  <si>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</si>
  <si>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</si>
  <si>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</si>
  <si>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</si>
  <si>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</si>
  <si>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</si>
  <si>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</si>
  <si>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</si>
  <si>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</si>
  <si>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</si>
  <si>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</si>
  <si>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</si>
  <si>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</si>
  <si>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</si>
  <si>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</si>
  <si>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</si>
  <si>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</si>
  <si>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</si>
  <si>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</si>
  <si>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</si>
  <si>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</si>
  <si>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</si>
  <si>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</si>
  <si>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</si>
  <si>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</si>
  <si>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</si>
  <si>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</si>
  <si>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</si>
  <si>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</si>
  <si>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</si>
  <si>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</si>
  <si>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</si>
  <si>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</si>
  <si>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</si>
  <si>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</si>
  <si>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</si>
  <si>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</si>
  <si>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</si>
  <si>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</si>
  <si>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</si>
  <si>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</si>
  <si>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</si>
  <si>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</si>
  <si>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</si>
  <si>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</si>
  <si>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</si>
  <si>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</si>
  <si>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</si>
  <si>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</si>
  <si>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</si>
  <si>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</si>
  <si>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</si>
  <si>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</si>
  <si>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</si>
  <si>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</si>
  <si>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</si>
  <si>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</si>
  <si>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</si>
  <si>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</si>
  <si>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</si>
  <si>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</si>
  <si>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</si>
  <si>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</si>
  <si>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</si>
  <si>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</si>
  <si>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</si>
  <si>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</si>
  <si>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</si>
  <si>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</si>
  <si>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</si>
  <si>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</si>
  <si>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</si>
  <si>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</si>
  <si>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</si>
  <si>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</si>
  <si>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</si>
  <si>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</si>
  <si>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</si>
  <si>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</si>
  <si>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</si>
  <si>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</si>
  <si>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</si>
  <si>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</si>
  <si>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</si>
  <si>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</si>
  <si>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</si>
  <si>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</si>
  <si>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</si>
  <si>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</si>
  <si>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</si>
  <si>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</si>
  <si>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</si>
  <si>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</si>
  <si>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</si>
  <si>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</si>
  <si>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</si>
  <si>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</si>
  <si>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</si>
  <si>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</si>
  <si>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</si>
  <si>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</si>
  <si>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</si>
  <si>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</si>
  <si>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</si>
  <si>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</si>
  <si>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</si>
  <si>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</si>
  <si>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</si>
  <si>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</si>
  <si>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</si>
  <si>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</si>
  <si>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</si>
  <si>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</si>
  <si>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</si>
  <si>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</si>
  <si>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</si>
  <si>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</si>
  <si>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</si>
  <si>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</si>
  <si>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</si>
  <si>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</si>
  <si>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</si>
  <si>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</si>
  <si>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</si>
  <si>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</si>
  <si>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</si>
  <si>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</si>
  <si>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</si>
  <si>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</si>
  <si>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</si>
  <si>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</si>
  <si>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</si>
  <si>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</si>
  <si>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</si>
  <si>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</si>
  <si>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</si>
  <si>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</si>
  <si>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</si>
  <si>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</si>
  <si>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</si>
  <si>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</si>
  <si>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</si>
  <si>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</si>
  <si>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</si>
  <si>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</si>
  <si>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</si>
  <si>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</si>
  <si>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</si>
  <si>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</si>
  <si>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</si>
  <si>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</si>
  <si>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</si>
  <si>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</si>
  <si>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</si>
  <si>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</si>
  <si>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</si>
  <si>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</si>
  <si>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</si>
  <si>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</si>
  <si>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</si>
  <si>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</si>
  <si>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</si>
  <si>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</si>
  <si>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</si>
  <si>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</si>
  <si>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</si>
  <si>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</si>
  <si>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</si>
  <si>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</si>
  <si>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</si>
  <si>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</si>
  <si>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</si>
  <si>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</si>
  <si>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</si>
  <si>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</si>
  <si>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</si>
  <si>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</si>
  <si>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</si>
  <si>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</si>
  <si>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</si>
  <si>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</si>
  <si>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</si>
  <si>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</si>
  <si>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</si>
  <si>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</si>
  <si>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</si>
  <si>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</si>
  <si>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</si>
  <si>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</si>
  <si>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</si>
  <si>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</si>
  <si>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</si>
  <si>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</si>
  <si>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</si>
  <si>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</si>
  <si>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</si>
  <si>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</si>
  <si>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</si>
  <si>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</si>
  <si>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</si>
  <si>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</si>
  <si>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</si>
  <si>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</si>
  <si>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</si>
  <si>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</si>
  <si>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</si>
  <si>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</si>
  <si>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</si>
  <si>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</si>
  <si>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</si>
  <si>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</si>
  <si>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</si>
  <si>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</si>
  <si>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</si>
  <si>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</si>
  <si>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</si>
  <si>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</si>
  <si>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</si>
  <si>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</si>
  <si>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</si>
  <si>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</si>
  <si>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</si>
  <si>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</si>
  <si>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</si>
  <si>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</si>
  <si>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</si>
  <si>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</si>
  <si>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</si>
  <si>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</si>
  <si>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</si>
  <si>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</si>
  <si>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</si>
  <si>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</si>
  <si>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</si>
  <si>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</si>
  <si>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</si>
  <si>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</si>
  <si>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</si>
  <si>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</si>
  <si>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</si>
  <si>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</si>
  <si>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</si>
  <si>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</si>
  <si>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</si>
  <si>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</si>
  <si>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</si>
  <si>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</si>
  <si>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</si>
  <si>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</si>
  <si>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</si>
  <si>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</si>
  <si>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</si>
  <si>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</si>
  <si>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</si>
  <si>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</si>
  <si>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</si>
  <si>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</si>
  <si>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</si>
  <si>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</si>
  <si>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</si>
  <si>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</si>
  <si>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</si>
  <si>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</si>
  <si>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</si>
  <si>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</si>
  <si>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</si>
  <si>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</si>
  <si>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</si>
  <si>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</si>
  <si>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</si>
  <si>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</si>
  <si>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</si>
  <si>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</si>
  <si>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</si>
  <si>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</si>
  <si>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</si>
  <si>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</si>
  <si>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</si>
  <si>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</si>
  <si>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</si>
  <si>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</si>
  <si>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</si>
  <si>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</si>
  <si>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</si>
  <si>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</si>
  <si>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</si>
  <si>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</si>
  <si>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</si>
  <si>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</si>
  <si>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</si>
  <si>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</si>
  <si>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</si>
  <si>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</si>
  <si>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</si>
  <si>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</si>
  <si>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</si>
  <si>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</si>
  <si>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</si>
  <si>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</si>
  <si>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</si>
  <si>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</si>
  <si>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</si>
  <si>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</si>
  <si>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</si>
  <si>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</si>
  <si>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</si>
  <si>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</si>
  <si>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</si>
  <si>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</si>
  <si>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</si>
  <si>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</si>
  <si>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</si>
  <si>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</si>
  <si>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</si>
  <si>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</si>
  <si>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</si>
  <si>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</si>
  <si>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</si>
  <si>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</si>
  <si>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</si>
  <si>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</si>
  <si>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</si>
  <si>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</si>
  <si>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</si>
  <si>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</si>
  <si>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</si>
  <si>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</si>
  <si>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</si>
  <si>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</si>
  <si>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</si>
  <si>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</si>
  <si>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</si>
  <si>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</si>
  <si>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</si>
  <si>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</si>
  <si>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</si>
  <si>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</si>
  <si>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</si>
  <si>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</si>
  <si>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</si>
  <si>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</si>
  <si>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</si>
  <si>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</si>
  <si>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</si>
  <si>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</si>
  <si>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</si>
  <si>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</si>
  <si>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</si>
  <si>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</si>
  <si>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</si>
  <si>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</si>
  <si>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</si>
  <si>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</si>
  <si>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</si>
  <si>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</si>
  <si>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</si>
  <si>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</si>
  <si>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</si>
  <si>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</si>
  <si>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</si>
  <si>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</si>
  <si>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</si>
  <si>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</si>
  <si>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</si>
  <si>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</si>
  <si>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</si>
  <si>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</si>
  <si>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</si>
  <si>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</si>
  <si>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</si>
  <si>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</si>
  <si>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</si>
  <si>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</si>
  <si>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</si>
  <si>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</si>
  <si>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</si>
  <si>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</si>
  <si>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</si>
  <si>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</si>
  <si>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</si>
  <si>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</si>
  <si>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</si>
  <si>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</si>
  <si>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</si>
  <si>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</si>
  <si>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</si>
  <si>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</si>
  <si>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</si>
  <si>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</si>
  <si>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</si>
  <si>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</si>
  <si>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</si>
  <si>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</si>
  <si>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</si>
  <si>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</si>
  <si>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</si>
  <si>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</si>
  <si>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</si>
  <si>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</si>
  <si>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</si>
  <si>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</si>
  <si>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</si>
  <si>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</si>
  <si>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</si>
  <si>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</si>
  <si>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</si>
  <si>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</si>
  <si>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</si>
  <si>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</si>
  <si>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</si>
  <si>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</si>
  <si>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</si>
  <si>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</si>
  <si>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</si>
  <si>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</si>
  <si>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</si>
  <si>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</si>
  <si>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</si>
  <si>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</si>
  <si>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</si>
  <si>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</si>
  <si>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</si>
  <si>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</si>
  <si>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</si>
  <si>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</si>
  <si>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</si>
  <si>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</si>
  <si>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</si>
  <si>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</si>
  <si>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</si>
  <si>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</si>
  <si>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</si>
  <si>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</si>
  <si>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</si>
  <si>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</si>
  <si>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</si>
  <si>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</si>
  <si>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</si>
  <si>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</si>
  <si>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</si>
  <si>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</si>
  <si>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</si>
  <si>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</si>
  <si>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</si>
  <si>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</si>
  <si>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</si>
  <si>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</si>
  <si>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</si>
  <si>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</si>
  <si>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</si>
  <si>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</si>
  <si>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</si>
  <si>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</si>
  <si>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</si>
  <si>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</si>
  <si>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</si>
  <si>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</si>
  <si>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</si>
  <si>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</si>
  <si>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</si>
  <si>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</si>
  <si>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</si>
  <si>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</si>
  <si>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</si>
  <si>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</si>
  <si>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</si>
  <si>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</si>
  <si>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</si>
  <si>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</si>
  <si>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</si>
  <si>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</si>
  <si>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</si>
  <si>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</si>
  <si>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</si>
  <si>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</si>
  <si>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</si>
  <si>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</si>
  <si>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</si>
  <si>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</si>
  <si>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</si>
  <si>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</si>
  <si>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</si>
  <si>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</si>
  <si>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</si>
  <si>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</si>
  <si>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</si>
  <si>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</si>
  <si>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</si>
  <si>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</si>
  <si>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</si>
  <si>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</si>
  <si>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</si>
  <si>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</si>
  <si>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</si>
  <si>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</si>
  <si>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</si>
  <si>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</si>
  <si>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</si>
  <si>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</si>
  <si>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</si>
  <si>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</si>
  <si>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</si>
  <si>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</si>
  <si>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</si>
  <si>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</si>
  <si>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</si>
  <si>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</si>
  <si>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</si>
  <si>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</si>
  <si>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</si>
  <si>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</si>
  <si>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</si>
  <si>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</si>
  <si>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</si>
  <si>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</si>
  <si>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</si>
  <si>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</si>
  <si>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</si>
  <si>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</si>
  <si>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</si>
  <si>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</si>
  <si>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</si>
  <si>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</si>
  <si>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</si>
  <si>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</si>
  <si>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</si>
  <si>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</si>
  <si>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</si>
  <si>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</si>
  <si>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</si>
  <si>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</si>
  <si>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</si>
  <si>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</si>
  <si>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</si>
  <si>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</si>
  <si>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</si>
  <si>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</si>
  <si>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</si>
  <si>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</si>
  <si>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</si>
  <si>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</si>
  <si>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</si>
  <si>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</si>
  <si>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</si>
  <si>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</si>
  <si>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</si>
  <si>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</si>
  <si>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</si>
  <si>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</si>
  <si>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</si>
  <si>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</si>
  <si>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</si>
  <si>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</si>
  <si>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</si>
  <si>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</si>
  <si>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</si>
  <si>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</si>
  <si>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</si>
  <si>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</si>
  <si>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</si>
  <si>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</si>
  <si>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</si>
  <si>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</si>
  <si>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</si>
  <si>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</si>
  <si>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</si>
  <si>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</si>
  <si>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</si>
  <si>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</si>
  <si>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</si>
  <si>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</si>
  <si>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</si>
  <si>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</si>
  <si>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</si>
  <si>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</si>
  <si>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</si>
  <si>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</si>
  <si>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</si>
  <si>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</si>
  <si>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</si>
  <si>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</si>
  <si>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</si>
  <si>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</si>
  <si>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</si>
  <si>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</si>
  <si>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</si>
  <si>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</si>
  <si>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</si>
  <si>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</si>
  <si>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</si>
  <si>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</si>
  <si>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</si>
  <si>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</si>
  <si>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</si>
  <si>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</si>
  <si>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</si>
  <si>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</si>
  <si>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</si>
  <si>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</si>
  <si>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</si>
  <si>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</si>
  <si>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</si>
  <si>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</si>
  <si>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</si>
  <si>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</si>
  <si>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</si>
  <si>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</si>
  <si>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</si>
  <si>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</si>
  <si>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</si>
  <si>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</si>
  <si>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</si>
  <si>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</si>
  <si>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</si>
  <si>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</si>
  <si>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</si>
  <si>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</si>
  <si>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</si>
  <si>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</si>
  <si>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</si>
  <si>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</si>
  <si>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</si>
  <si>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</si>
  <si>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</si>
  <si>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</si>
  <si>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</si>
  <si>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</si>
  <si>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</si>
  <si>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</si>
  <si>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</si>
  <si>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</si>
  <si>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</si>
  <si>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</si>
  <si>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</si>
  <si>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</si>
  <si>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</si>
  <si>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</si>
  <si>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</si>
  <si>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</si>
  <si>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</si>
  <si>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</si>
  <si>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</si>
  <si>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</si>
  <si>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</si>
  <si>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</si>
  <si>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</si>
  <si>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</si>
  <si>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</si>
  <si>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</si>
  <si>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</si>
  <si>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</si>
  <si>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</si>
  <si>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</si>
  <si>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</si>
  <si>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</si>
  <si>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</si>
  <si>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</si>
  <si>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</si>
  <si>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</si>
  <si>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</si>
  <si>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</si>
  <si>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</si>
  <si>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</si>
  <si>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</si>
  <si>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</si>
  <si>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</si>
  <si>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</si>
  <si>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</si>
  <si>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</si>
  <si>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</si>
  <si>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</si>
  <si>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</si>
  <si>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</si>
  <si>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</si>
  <si>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</si>
  <si>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</si>
  <si>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</si>
  <si>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</si>
  <si>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</si>
  <si>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</si>
  <si>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</si>
  <si>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</si>
  <si>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</si>
  <si>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</si>
  <si>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</si>
  <si>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</si>
  <si>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</si>
  <si>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</si>
  <si>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</si>
  <si>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</si>
  <si>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</si>
  <si>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</si>
  <si>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</si>
  <si>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</si>
  <si>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</si>
  <si>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</si>
  <si>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</si>
  <si>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</si>
  <si>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</si>
  <si>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</si>
  <si>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</si>
  <si>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</si>
  <si>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</si>
  <si>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</si>
  <si>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</si>
  <si>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</si>
  <si>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</si>
  <si>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</si>
  <si>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</si>
  <si>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</si>
  <si>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</si>
  <si>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</si>
  <si>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</si>
  <si>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</si>
  <si>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</si>
  <si>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</si>
  <si>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</si>
  <si>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</si>
  <si>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</si>
  <si>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</si>
  <si>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</si>
  <si>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</si>
  <si>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</si>
  <si>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</si>
  <si>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</si>
  <si>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</si>
  <si>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</si>
  <si>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</si>
  <si>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</si>
  <si>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</si>
  <si>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</si>
  <si>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</si>
  <si>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</si>
  <si>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</si>
  <si>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</si>
  <si>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</si>
  <si>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</si>
  <si>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</si>
  <si>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</si>
  <si>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</si>
  <si>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</si>
  <si>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</si>
  <si>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</si>
  <si>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</si>
  <si>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</si>
  <si>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</si>
  <si>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</si>
  <si>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</si>
  <si>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</si>
  <si>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</si>
  <si>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</si>
  <si>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</si>
  <si>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</si>
  <si>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</si>
  <si>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</si>
  <si>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</si>
  <si>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</si>
  <si>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</si>
  <si>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</si>
  <si>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</si>
  <si>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</si>
  <si>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</si>
  <si>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</si>
  <si>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</si>
  <si>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</si>
  <si>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</si>
  <si>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</si>
  <si>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</si>
  <si>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</si>
  <si>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</si>
  <si>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</si>
  <si>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</si>
  <si>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</si>
  <si>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</si>
  <si>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</si>
  <si>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</si>
  <si>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</si>
  <si>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</si>
  <si>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</si>
  <si>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</si>
  <si>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</si>
  <si>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</si>
  <si>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</si>
  <si>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</si>
  <si>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</si>
  <si>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</si>
  <si>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</si>
  <si>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</si>
  <si>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</si>
  <si>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</si>
  <si>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</si>
  <si>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</si>
  <si>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</si>
  <si>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</si>
  <si>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</si>
  <si>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</si>
  <si>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</si>
  <si>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</si>
  <si>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</si>
  <si>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</si>
  <si>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</si>
  <si>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</si>
  <si>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</si>
  <si>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</si>
  <si>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</si>
  <si>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</si>
  <si>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</si>
  <si>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</si>
  <si>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</si>
  <si>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</si>
  <si>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</si>
  <si>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</si>
  <si>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</si>
  <si>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</si>
  <si>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</si>
  <si>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</si>
  <si>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</si>
  <si>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</si>
  <si>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</si>
  <si>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</si>
  <si>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</si>
  <si>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</si>
  <si>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</si>
  <si>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</si>
  <si>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</si>
  <si>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</si>
  <si>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</si>
  <si>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</si>
  <si>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</si>
  <si>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</si>
  <si>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</si>
  <si>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</si>
  <si>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</si>
  <si>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</si>
  <si>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</si>
  <si>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</si>
  <si>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</si>
  <si>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</si>
  <si>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</si>
  <si>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</si>
  <si>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</si>
  <si>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</si>
  <si>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</si>
  <si>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</si>
  <si>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</si>
  <si>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</si>
  <si>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</si>
  <si>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</si>
  <si>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</si>
  <si>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</si>
  <si>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</si>
  <si>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</si>
  <si>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</si>
  <si>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</si>
  <si>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</si>
  <si>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</si>
  <si>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</si>
  <si>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</si>
  <si>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</si>
  <si>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</si>
  <si>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</si>
  <si>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</si>
  <si>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</si>
  <si>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</si>
  <si>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</si>
  <si>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</si>
  <si>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</si>
  <si>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</si>
  <si>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</si>
  <si>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</si>
  <si>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</si>
  <si>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</si>
  <si>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</si>
  <si>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</si>
  <si>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</si>
  <si>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</si>
  <si>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</si>
  <si>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</si>
  <si>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</si>
  <si>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</si>
  <si>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</si>
  <si>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</si>
  <si>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</si>
  <si>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</si>
  <si>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</si>
  <si>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</si>
  <si>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</si>
  <si>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</si>
  <si>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</si>
  <si>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</si>
  <si>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</si>
  <si>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</si>
  <si>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</si>
  <si>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</si>
  <si>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</si>
  <si>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</si>
  <si>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</si>
  <si>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</si>
  <si>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</si>
  <si>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</si>
  <si>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</si>
  <si>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</si>
  <si>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</si>
  <si>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</si>
  <si>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</si>
  <si>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</si>
  <si>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</si>
  <si>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</si>
  <si>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</si>
  <si>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</si>
  <si>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</si>
  <si>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</si>
  <si>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</si>
  <si>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</si>
  <si>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</si>
  <si>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</si>
  <si>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</si>
  <si>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</si>
  <si>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</si>
  <si>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</si>
  <si>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</si>
  <si>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</si>
  <si>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</si>
  <si>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</si>
  <si>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</si>
  <si>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</si>
  <si>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</si>
  <si>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</si>
  <si>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</si>
  <si>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</si>
  <si>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</si>
  <si>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</si>
  <si>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</si>
  <si>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</si>
  <si>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</si>
  <si>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</si>
  <si>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</si>
  <si>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</si>
  <si>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</si>
  <si>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</si>
  <si>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</si>
  <si>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</si>
  <si>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</si>
  <si>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</si>
  <si>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</si>
  <si>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</si>
  <si>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</si>
  <si>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</si>
  <si>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</si>
  <si>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</si>
  <si>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</si>
  <si>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</si>
  <si>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</si>
  <si>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</si>
  <si>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</si>
  <si>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</si>
  <si>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</si>
  <si>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</si>
  <si>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</si>
  <si>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</si>
  <si>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</si>
  <si>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</si>
  <si>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</si>
  <si>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</si>
  <si>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</si>
  <si>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</si>
  <si>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</si>
  <si>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</si>
  <si>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</si>
  <si>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</si>
  <si>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</si>
  <si>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</si>
  <si>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</si>
  <si>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</si>
  <si>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</si>
  <si>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</si>
  <si>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</si>
  <si>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</si>
  <si>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</si>
  <si>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</si>
  <si>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</si>
  <si>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</si>
  <si>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</si>
  <si>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</si>
  <si>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</si>
  <si>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</si>
  <si>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</si>
  <si>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</si>
  <si>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</si>
  <si>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</si>
  <si>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</si>
  <si>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</si>
  <si>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</si>
  <si>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</si>
  <si>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</si>
  <si>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</si>
  <si>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</si>
  <si>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</si>
  <si>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</si>
  <si>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</si>
  <si>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</si>
  <si>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</si>
  <si>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</si>
  <si>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</si>
  <si>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</si>
  <si>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</si>
  <si>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</si>
  <si>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</si>
  <si>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</si>
  <si>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</si>
  <si>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</si>
  <si>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</si>
  <si>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</si>
  <si>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</si>
  <si>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</si>
  <si>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</si>
  <si>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</si>
  <si>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</si>
  <si>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</si>
  <si>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</si>
  <si>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</si>
  <si>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</si>
  <si>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</si>
  <si>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</si>
  <si>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</si>
  <si>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</si>
  <si>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</si>
  <si>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</si>
  <si>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</si>
  <si>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</si>
  <si>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</si>
  <si>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</si>
  <si>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</si>
  <si>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</si>
  <si>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</si>
  <si>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</si>
  <si>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</si>
  <si>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</si>
  <si>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</si>
  <si>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</si>
  <si>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</si>
  <si>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</si>
  <si>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</si>
  <si>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</si>
  <si>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</si>
  <si>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</si>
  <si>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</si>
  <si>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</si>
  <si>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</si>
  <si>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</si>
  <si>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</si>
  <si>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</si>
  <si>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</si>
  <si>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</si>
  <si>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</si>
  <si>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</si>
  <si>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</si>
  <si>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</si>
  <si>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</si>
  <si>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</si>
  <si>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</si>
  <si>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</si>
  <si>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</si>
  <si>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</si>
  <si>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</si>
  <si>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</si>
  <si>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</si>
  <si>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</si>
  <si>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</si>
  <si>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</si>
  <si>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</si>
  <si>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</si>
  <si>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</si>
  <si>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</si>
  <si>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</si>
  <si>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</si>
  <si>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</si>
  <si>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</si>
  <si>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</si>
  <si>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</si>
  <si>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</si>
  <si>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</si>
  <si>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</si>
  <si>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</si>
  <si>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</si>
  <si>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</si>
  <si>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</si>
  <si>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</si>
  <si>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</si>
  <si>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</si>
  <si>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</si>
  <si>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</si>
  <si>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</si>
  <si>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</si>
  <si>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</si>
  <si>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</si>
  <si>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</si>
  <si>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</si>
  <si>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</si>
  <si>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</si>
  <si>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</si>
  <si>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</si>
  <si>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</si>
  <si>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</si>
  <si>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</si>
  <si>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</si>
  <si>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</si>
  <si>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</si>
  <si>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</si>
  <si>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</si>
  <si>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</si>
  <si>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</si>
  <si>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</si>
  <si>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</si>
  <si>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</si>
  <si>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</si>
  <si>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</si>
  <si>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</si>
  <si>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</si>
  <si>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</si>
  <si>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</si>
  <si>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</si>
  <si>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</si>
  <si>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</si>
  <si>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</si>
  <si>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</si>
  <si>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</si>
  <si>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</si>
  <si>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</si>
  <si>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</si>
  <si>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</si>
  <si>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</si>
  <si>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</si>
  <si>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</si>
  <si>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</si>
  <si>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</si>
  <si>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</si>
  <si>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</si>
  <si>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</si>
  <si>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</si>
  <si>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</si>
  <si>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</si>
  <si>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</si>
  <si>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</si>
  <si>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</si>
  <si>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</si>
  <si>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</si>
  <si>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</si>
  <si>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</si>
  <si>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</si>
  <si>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</si>
  <si>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</si>
  <si>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</si>
  <si>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</si>
  <si>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</si>
  <si>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</si>
  <si>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</si>
  <si>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</si>
  <si>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</si>
  <si>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</si>
  <si>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</si>
  <si>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</si>
  <si>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</si>
  <si>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</si>
  <si>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</si>
  <si>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</si>
  <si>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</si>
  <si>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</si>
  <si>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</si>
  <si>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</si>
  <si>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</si>
  <si>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</si>
  <si>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</si>
  <si>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</si>
  <si>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</si>
  <si>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</si>
  <si>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</si>
  <si>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</si>
  <si>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</si>
  <si>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</si>
  <si>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</si>
  <si>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</si>
  <si>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</si>
  <si>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</si>
  <si>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</si>
  <si>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</si>
  <si>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</si>
  <si>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</si>
  <si>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</si>
  <si>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</si>
  <si>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</si>
  <si>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</si>
  <si>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</si>
  <si>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</si>
  <si>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</si>
  <si>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</si>
  <si>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</si>
  <si>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</si>
  <si>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</si>
  <si>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</si>
  <si>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</si>
  <si>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</si>
  <si>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</si>
  <si>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</si>
  <si>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</si>
  <si>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</si>
  <si>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</si>
  <si>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</si>
  <si>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</si>
  <si>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</si>
  <si>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</si>
  <si>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</si>
  <si>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</si>
  <si>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</si>
  <si>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</si>
  <si>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</si>
  <si>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</si>
  <si>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</si>
  <si>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</si>
  <si>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</si>
  <si>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</si>
  <si>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</si>
  <si>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</si>
  <si>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</si>
  <si>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</si>
  <si>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</si>
  <si>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</si>
  <si>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</si>
  <si>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</si>
  <si>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</si>
  <si>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</si>
  <si>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</si>
  <si>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</si>
  <si>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</si>
  <si>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</si>
  <si>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</si>
  <si>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</si>
  <si>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</si>
  <si>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</si>
  <si>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</si>
  <si>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</si>
  <si>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</si>
  <si>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</si>
  <si>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</si>
  <si>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</si>
  <si>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</si>
  <si>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</si>
  <si>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</si>
  <si>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</si>
  <si>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</si>
  <si>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</si>
  <si>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</si>
  <si>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</si>
  <si>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</si>
  <si>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</si>
  <si>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</si>
  <si>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</si>
  <si>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</si>
  <si>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</si>
  <si>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</si>
  <si>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</si>
  <si>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</si>
  <si>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</si>
  <si>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</si>
  <si>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</si>
  <si>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</si>
  <si>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</si>
  <si>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</si>
  <si>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</si>
  <si>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</si>
  <si>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</si>
  <si>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</si>
  <si>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</si>
  <si>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</si>
  <si>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</si>
  <si>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</si>
  <si>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</si>
  <si>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</si>
  <si>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</si>
  <si>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</si>
  <si>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</si>
  <si>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</si>
  <si>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</si>
  <si>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</si>
  <si>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</si>
  <si>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</si>
  <si>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</si>
  <si>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</si>
  <si>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</si>
  <si>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</si>
  <si>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</si>
  <si>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</si>
  <si>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</si>
  <si>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</si>
  <si>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</si>
  <si>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</si>
  <si>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</si>
  <si>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</si>
  <si>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</si>
  <si>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</si>
  <si>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</si>
  <si>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</si>
  <si>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</si>
  <si>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</si>
  <si>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</si>
  <si>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</si>
  <si>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</si>
  <si>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</si>
  <si>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</si>
  <si>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</si>
  <si>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</si>
  <si>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</si>
  <si>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</si>
  <si>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</si>
  <si>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</si>
  <si>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</si>
  <si>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</si>
  <si>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</si>
  <si>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</si>
  <si>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</si>
  <si>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</si>
  <si>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</si>
  <si>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</si>
  <si>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</si>
  <si>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</si>
  <si>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</si>
  <si>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</si>
  <si>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</si>
  <si>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</si>
  <si>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</si>
  <si>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</si>
  <si>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</si>
  <si>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</si>
  <si>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</si>
  <si>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</si>
  <si>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</si>
  <si>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</si>
  <si>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</si>
  <si>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</si>
  <si>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</si>
  <si>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</si>
  <si>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</si>
  <si>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</si>
  <si>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</si>
  <si>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</si>
  <si>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</si>
  <si>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</si>
  <si>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</si>
  <si>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</si>
  <si>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</si>
  <si>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</si>
  <si>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</si>
  <si>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</si>
  <si>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</si>
  <si>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</si>
  <si>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</si>
  <si>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</si>
  <si>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</si>
  <si>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</si>
  <si>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</si>
  <si>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</si>
  <si>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</si>
  <si>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</si>
  <si>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</si>
  <si>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</si>
  <si>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</si>
  <si>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</si>
  <si>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</si>
  <si>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</si>
  <si>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</si>
  <si>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</si>
  <si>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</si>
  <si>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</si>
  <si>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</si>
  <si>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</si>
  <si>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</si>
  <si>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</si>
  <si>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</si>
  <si>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</si>
  <si>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</si>
  <si>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</si>
  <si>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</si>
  <si>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</si>
  <si>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</si>
  <si>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</si>
  <si>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</si>
  <si>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</si>
  <si>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</si>
  <si>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</si>
  <si>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</si>
  <si>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</si>
  <si>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</si>
  <si>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</si>
  <si>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</si>
  <si>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</si>
  <si>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</si>
  <si>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</si>
  <si>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</si>
  <si>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</si>
  <si>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</si>
  <si>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</si>
  <si>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</si>
  <si>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</si>
  <si>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</si>
  <si>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</si>
  <si>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</si>
  <si>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</si>
  <si>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</si>
  <si>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</si>
  <si>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</si>
  <si>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</si>
  <si>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</si>
  <si>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</si>
  <si>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</si>
  <si>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</si>
  <si>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</si>
  <si>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</si>
  <si>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</si>
  <si>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</si>
  <si>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</si>
  <si>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</si>
  <si>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</si>
  <si>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</si>
  <si>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</si>
  <si>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</si>
  <si>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</si>
  <si>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</si>
  <si>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</si>
  <si>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</si>
  <si>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</si>
  <si>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</si>
  <si>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</si>
  <si>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</si>
  <si>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</si>
  <si>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</si>
  <si>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</si>
  <si>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</si>
  <si>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</si>
  <si>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</si>
  <si>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</si>
  <si>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</si>
  <si>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</si>
  <si>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</si>
  <si>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</si>
  <si>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</si>
  <si>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</si>
  <si>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</si>
  <si>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</si>
  <si>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</si>
  <si>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</si>
  <si>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</si>
  <si>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</si>
  <si>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</si>
  <si>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</si>
  <si>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</si>
  <si>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</si>
  <si>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</si>
  <si>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</si>
  <si>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</si>
  <si>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</si>
  <si>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</si>
  <si>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</si>
  <si>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</si>
  <si>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</si>
  <si>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</si>
  <si>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</si>
  <si>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</si>
  <si>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</si>
  <si>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</si>
  <si>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</si>
  <si>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</si>
  <si>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</si>
  <si>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</si>
  <si>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</si>
  <si>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</si>
  <si>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</si>
  <si>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</si>
  <si>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</si>
  <si>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</si>
  <si>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</si>
  <si>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</si>
  <si>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</si>
  <si>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</si>
  <si>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</si>
  <si>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</si>
  <si>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</si>
  <si>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</si>
  <si>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</si>
  <si>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</si>
  <si>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</si>
  <si>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</si>
  <si>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</si>
  <si>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</si>
  <si>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</si>
  <si>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</si>
  <si>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</si>
  <si>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</si>
  <si>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</si>
  <si>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</si>
  <si>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</si>
  <si>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</si>
  <si>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</si>
  <si>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</si>
  <si>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</si>
  <si>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</si>
  <si>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</si>
  <si>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</si>
  <si>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</si>
  <si>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</si>
  <si>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</si>
  <si>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</si>
  <si>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</si>
  <si>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</si>
  <si>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</si>
  <si>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</si>
  <si>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</si>
  <si>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</si>
  <si>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</si>
  <si>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</si>
  <si>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</si>
  <si>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</si>
  <si>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</si>
  <si>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</si>
  <si>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</si>
  <si>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</si>
  <si>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</si>
  <si>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</si>
  <si>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</si>
  <si>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</si>
  <si>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</si>
  <si>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</si>
  <si>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</si>
  <si>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</si>
  <si>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</si>
  <si>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</si>
  <si>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</si>
  <si>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</si>
  <si>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</si>
  <si>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</si>
  <si>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</si>
  <si>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</si>
  <si>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</si>
  <si>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</si>
  <si>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</si>
  <si>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</si>
  <si>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</si>
  <si>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</si>
  <si>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</si>
  <si>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</si>
  <si>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</si>
  <si>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</si>
  <si>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</si>
  <si>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</si>
  <si>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</si>
  <si>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</si>
  <si>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</si>
  <si>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</si>
  <si>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</si>
  <si>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</si>
  <si>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</si>
  <si>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</si>
  <si>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</si>
  <si>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</si>
  <si>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</si>
  <si>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</si>
  <si>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</si>
  <si>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</si>
  <si>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</si>
  <si>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</si>
  <si>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</si>
  <si>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</si>
  <si>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</si>
  <si>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</si>
  <si>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</si>
  <si>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</si>
  <si>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</si>
  <si>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</si>
  <si>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</si>
  <si>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</si>
  <si>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</si>
  <si>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</si>
  <si>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</si>
  <si>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</si>
  <si>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</si>
  <si>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</si>
  <si>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</si>
  <si>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</si>
  <si>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</si>
  <si>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</si>
  <si>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</si>
  <si>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</si>
  <si>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</si>
  <si>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</si>
  <si>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</si>
  <si>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</si>
  <si>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</si>
  <si>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</si>
  <si>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</si>
  <si>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</si>
  <si>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</si>
  <si>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</si>
  <si>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</si>
  <si>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</si>
  <si>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</si>
  <si>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</si>
  <si>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</si>
  <si>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</si>
  <si>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</si>
  <si>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</si>
  <si>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</si>
  <si>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</si>
  <si>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</si>
  <si>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</si>
  <si>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</si>
  <si>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</si>
  <si>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</si>
  <si>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</si>
  <si>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</si>
  <si>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</si>
  <si>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</si>
  <si>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</si>
  <si>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</si>
  <si>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</si>
  <si>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</si>
  <si>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</si>
  <si>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</si>
  <si>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</si>
  <si>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</si>
  <si>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</si>
  <si>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</si>
  <si>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</si>
  <si>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</si>
  <si>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</si>
  <si>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</si>
  <si>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</si>
  <si>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</si>
  <si>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</si>
  <si>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</si>
  <si>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</si>
  <si>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</si>
  <si>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</si>
  <si>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</si>
  <si>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</si>
  <si>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</si>
  <si>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</si>
  <si>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</si>
  <si>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</si>
  <si>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</si>
  <si>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</si>
  <si>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</si>
  <si>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</si>
  <si>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</si>
  <si>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</si>
  <si>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</si>
  <si>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</si>
  <si>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</si>
  <si>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</si>
  <si>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</si>
  <si>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</si>
  <si>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</si>
  <si>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</si>
  <si>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</si>
  <si>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</si>
  <si>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</si>
  <si>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</si>
  <si>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</si>
  <si>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</si>
  <si>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</si>
  <si>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</si>
  <si>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</si>
  <si>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</si>
  <si>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</si>
  <si>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</si>
  <si>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</si>
  <si>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</si>
  <si>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</si>
  <si>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</si>
  <si>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</si>
  <si>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</si>
  <si>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</si>
  <si>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</si>
  <si>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</si>
  <si>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</si>
  <si>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</si>
  <si>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</si>
  <si>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</si>
  <si>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</si>
  <si>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</si>
  <si>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</si>
  <si>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</si>
  <si>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</si>
  <si>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</si>
  <si>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</si>
  <si>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</si>
  <si>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</si>
  <si>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</si>
  <si>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</si>
  <si>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</si>
  <si>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</si>
  <si>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</si>
  <si>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</si>
  <si>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</si>
  <si>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</si>
  <si>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</si>
  <si>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</si>
  <si>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</si>
  <si>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</si>
  <si>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</si>
  <si>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</si>
  <si>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</si>
  <si>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</si>
  <si>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</si>
  <si>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</si>
  <si>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</si>
  <si>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</si>
  <si>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</si>
  <si>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</si>
  <si>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</si>
  <si>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</si>
  <si>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</si>
  <si>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</si>
  <si>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</si>
  <si>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</si>
  <si>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</si>
  <si>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</si>
  <si>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</si>
  <si>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</si>
  <si>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</si>
  <si>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</si>
  <si>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</si>
  <si>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</si>
  <si>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</si>
  <si>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</si>
  <si>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</si>
  <si>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</si>
  <si>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</si>
  <si>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</si>
  <si>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</si>
  <si>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</si>
  <si>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</si>
  <si>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</si>
  <si>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</si>
  <si>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</si>
  <si>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</si>
  <si>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</si>
  <si>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</si>
  <si>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</si>
  <si>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</si>
  <si>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</si>
  <si>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</si>
  <si>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</si>
  <si>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</si>
  <si>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</si>
  <si>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</si>
  <si>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</si>
  <si>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</si>
  <si>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</si>
  <si>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</si>
  <si>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</si>
  <si>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</si>
  <si>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</si>
  <si>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</si>
  <si>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</si>
  <si>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</si>
  <si>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</si>
  <si>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</si>
  <si>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</si>
  <si>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</si>
  <si>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</si>
  <si>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</si>
  <si>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</si>
  <si>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</si>
  <si>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</si>
  <si>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</si>
  <si>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</si>
  <si>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</si>
  <si>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</si>
  <si>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</si>
  <si>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</si>
  <si>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</si>
  <si>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</si>
  <si>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</si>
  <si>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</si>
  <si>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</si>
  <si>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</si>
  <si>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</si>
  <si>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</si>
  <si>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</si>
  <si>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</si>
  <si>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</si>
  <si>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</si>
  <si>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</si>
  <si>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</si>
  <si>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</si>
  <si>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</si>
  <si>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</si>
  <si>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</si>
  <si>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</si>
  <si>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</si>
  <si>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</si>
  <si>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</si>
  <si>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</si>
  <si>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</si>
  <si>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</si>
  <si>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</si>
  <si>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</si>
  <si>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</si>
  <si>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</si>
  <si>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</si>
  <si>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</si>
  <si>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</si>
  <si>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</si>
  <si>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</si>
  <si>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</si>
  <si>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</si>
  <si>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</si>
  <si>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</si>
  <si>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</si>
  <si>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</si>
  <si>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</si>
  <si>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</si>
  <si>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</si>
  <si>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</si>
  <si>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</si>
  <si>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</si>
  <si>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</si>
  <si>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</si>
  <si>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</si>
  <si>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</si>
  <si>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</si>
  <si>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</si>
  <si>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</si>
  <si>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</si>
  <si>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</si>
  <si>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</si>
  <si>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</si>
  <si>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</si>
  <si>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</si>
  <si>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</si>
  <si>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</si>
  <si>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</si>
  <si>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</si>
  <si>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</si>
  <si>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</si>
  <si>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</si>
  <si>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</si>
  <si>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</si>
  <si>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</si>
  <si>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</si>
  <si>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</si>
  <si>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</si>
  <si>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</si>
  <si>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</si>
  <si>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</si>
  <si>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</si>
  <si>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</si>
  <si>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</si>
  <si>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</si>
  <si>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</si>
  <si>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</si>
  <si>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</si>
  <si>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</si>
  <si>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</si>
  <si>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</si>
  <si>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</si>
  <si>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</si>
  <si>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</si>
  <si>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</si>
  <si>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</si>
  <si>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</si>
  <si>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</si>
  <si>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</si>
  <si>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</si>
  <si>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</si>
  <si>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</si>
  <si>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</si>
  <si>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</si>
  <si>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</si>
  <si>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</si>
  <si>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</si>
  <si>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</si>
  <si>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</si>
  <si>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</si>
  <si>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</si>
  <si>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</si>
  <si>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</si>
  <si>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</si>
  <si>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</si>
  <si>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</si>
  <si>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</si>
  <si>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</si>
  <si>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</si>
  <si>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</si>
  <si>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</si>
  <si>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</si>
  <si>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</si>
  <si>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</si>
  <si>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</si>
  <si>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</si>
  <si>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</si>
  <si>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</si>
  <si>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</si>
  <si>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</si>
  <si>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</si>
  <si>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</si>
  <si>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</si>
  <si>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</si>
  <si>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</si>
  <si>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</si>
  <si>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</si>
  <si>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</si>
  <si>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</si>
  <si>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</si>
  <si>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</si>
  <si>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</si>
  <si>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</si>
  <si>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</si>
  <si>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</si>
  <si>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</si>
  <si>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</si>
  <si>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</si>
  <si>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</si>
  <si>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</si>
  <si>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</si>
  <si>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</si>
  <si>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</si>
  <si>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</si>
  <si>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</si>
  <si>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</si>
  <si>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</si>
  <si>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</si>
  <si>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</si>
  <si>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</si>
  <si>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</si>
  <si>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</si>
  <si>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</si>
  <si>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</si>
  <si>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</si>
  <si>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</si>
  <si>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</si>
  <si>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</si>
  <si>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</si>
  <si>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</si>
  <si>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</si>
  <si>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</si>
  <si>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</si>
  <si>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</si>
  <si>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</si>
  <si>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</si>
  <si>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</si>
  <si>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</si>
  <si>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</si>
  <si>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</si>
  <si>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</si>
  <si>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</si>
  <si>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</si>
  <si>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</si>
  <si>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</si>
  <si>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</si>
  <si>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</si>
  <si>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</si>
  <si>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</si>
  <si>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</si>
  <si>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</si>
  <si>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</si>
  <si>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</si>
  <si>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</si>
  <si>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</si>
  <si>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</si>
  <si>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</si>
  <si>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</si>
  <si>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</si>
  <si>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</si>
  <si>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</si>
  <si>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</si>
  <si>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</si>
  <si>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</si>
  <si>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</si>
  <si>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</si>
  <si>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</si>
  <si>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</si>
  <si>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</si>
  <si>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</si>
  <si>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</si>
  <si>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</si>
  <si>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</si>
  <si>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</si>
  <si>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</si>
  <si>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</si>
  <si>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</si>
  <si>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</si>
  <si>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</si>
  <si>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</si>
  <si>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</si>
  <si>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</si>
  <si>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</si>
  <si>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</si>
  <si>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</si>
  <si>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</si>
  <si>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</si>
  <si>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</si>
  <si>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</si>
  <si>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</si>
  <si>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</si>
  <si>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</si>
  <si>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</si>
  <si>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</si>
  <si>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</si>
  <si>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</si>
  <si>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</si>
  <si>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</si>
  <si>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</si>
  <si>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</si>
  <si>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</si>
  <si>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</si>
  <si>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</si>
  <si>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</si>
  <si>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</si>
  <si>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</si>
  <si>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</si>
  <si>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</si>
  <si>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</si>
  <si>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</si>
  <si>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</si>
  <si>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</si>
  <si>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</si>
  <si>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</si>
  <si>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</si>
  <si>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</si>
  <si>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</si>
  <si>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</si>
  <si>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</si>
  <si>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</si>
  <si>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</si>
  <si>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</si>
  <si>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</si>
  <si>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</si>
  <si>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</si>
  <si>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</si>
  <si>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</si>
  <si>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</si>
  <si>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</si>
  <si>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</si>
  <si>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</si>
  <si>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</si>
  <si>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</si>
  <si>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</si>
  <si>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</si>
  <si>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</si>
  <si>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</si>
  <si>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</si>
  <si>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</si>
  <si>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</si>
  <si>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</si>
  <si>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</si>
  <si>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</si>
  <si>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</si>
  <si>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</si>
  <si>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</si>
  <si>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</si>
  <si>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</si>
  <si>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</si>
  <si>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</si>
  <si>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</si>
  <si>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</si>
  <si>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</si>
  <si>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</si>
  <si>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</si>
  <si>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</si>
  <si>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</si>
  <si>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</si>
  <si>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</si>
  <si>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</si>
  <si>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</si>
  <si>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</si>
  <si>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</si>
  <si>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</si>
  <si>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</si>
  <si>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</si>
  <si>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</si>
  <si>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</si>
  <si>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</si>
  <si>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</si>
  <si>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</si>
  <si>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</si>
  <si>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</si>
  <si>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</si>
  <si>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</si>
  <si>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</si>
  <si>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</si>
  <si>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</si>
  <si>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</si>
  <si>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</si>
  <si>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</si>
  <si>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</si>
  <si>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</si>
  <si>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</si>
  <si>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</si>
  <si>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</si>
  <si>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</si>
  <si>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</si>
  <si>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</si>
  <si>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</si>
  <si>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</si>
  <si>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</si>
  <si>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</si>
  <si>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</si>
  <si>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</si>
  <si>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</si>
  <si>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</si>
  <si>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</si>
  <si>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</si>
  <si>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</si>
  <si>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</si>
  <si>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</si>
  <si>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</si>
  <si>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</si>
  <si>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</si>
  <si>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</si>
  <si>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</si>
  <si>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</si>
  <si>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</si>
  <si>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</si>
  <si>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</si>
  <si>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</si>
  <si>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</si>
  <si>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</si>
  <si>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</si>
  <si>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</si>
  <si>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</si>
  <si>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</si>
  <si>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</si>
  <si>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</si>
  <si>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</si>
  <si>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</si>
  <si>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</si>
  <si>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</si>
  <si>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</si>
  <si>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</si>
  <si>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</si>
  <si>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</si>
  <si>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</si>
  <si>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</si>
  <si>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</si>
  <si>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</si>
  <si>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</si>
  <si>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</si>
  <si>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</si>
  <si>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</si>
  <si>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</si>
  <si>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</si>
  <si>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</si>
  <si>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</si>
  <si>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</si>
  <si>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</si>
  <si>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</si>
  <si>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</si>
  <si>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</si>
  <si>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</si>
  <si>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</si>
  <si>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</si>
  <si>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</si>
  <si>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</si>
  <si>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</si>
  <si>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</si>
  <si>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</si>
  <si>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</si>
  <si>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</si>
  <si>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</si>
  <si>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</si>
  <si>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</si>
  <si>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</si>
  <si>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</si>
  <si>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</si>
  <si>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</si>
  <si>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</si>
  <si>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</si>
  <si>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</si>
  <si>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</si>
  <si>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</si>
  <si>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</si>
  <si>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</si>
  <si>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</si>
  <si>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</si>
  <si>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</si>
  <si>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</si>
  <si>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</si>
  <si>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</si>
  <si>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</si>
  <si>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</si>
  <si>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</si>
  <si>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</si>
  <si>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</si>
  <si>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</si>
  <si>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</si>
  <si>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</si>
  <si>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</si>
  <si>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</si>
  <si>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</si>
  <si>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</si>
  <si>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</si>
  <si>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</si>
  <si>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</si>
  <si>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</si>
  <si>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</si>
  <si>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</si>
  <si>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</si>
  <si>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</si>
  <si>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</si>
  <si>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</si>
  <si>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</si>
  <si>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</si>
  <si>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</si>
  <si>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</si>
  <si>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</si>
  <si>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</si>
  <si>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</si>
  <si>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</si>
  <si>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</si>
  <si>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</si>
  <si>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</si>
  <si>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</si>
  <si>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</si>
  <si>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</si>
  <si>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</si>
  <si>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</si>
  <si>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</si>
  <si>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</si>
  <si>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</si>
  <si>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</si>
  <si>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</si>
  <si>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</si>
  <si>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</si>
  <si>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</si>
  <si>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</si>
  <si>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</si>
  <si>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</si>
  <si>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</si>
  <si>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</si>
  <si>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</si>
  <si>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</si>
  <si>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</si>
  <si>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</si>
  <si>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</si>
  <si>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</si>
  <si>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</si>
  <si>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</si>
  <si>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</si>
  <si>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</si>
  <si>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</si>
  <si>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</si>
  <si>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</si>
  <si>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</si>
  <si>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</si>
  <si>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</si>
  <si>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</si>
  <si>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</si>
  <si>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</si>
  <si>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</si>
  <si>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</si>
  <si>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</si>
  <si>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</si>
  <si>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</si>
  <si>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</si>
  <si>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</si>
  <si>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</si>
  <si>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</si>
  <si>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</si>
  <si>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</si>
  <si>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</si>
  <si>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</si>
  <si>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</si>
  <si>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</si>
  <si>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</si>
  <si>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</si>
  <si>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</si>
  <si>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</si>
  <si>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</si>
  <si>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</si>
  <si>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</si>
  <si>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</si>
  <si>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</si>
  <si>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</si>
  <si>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</si>
  <si>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</si>
  <si>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</si>
  <si>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</si>
  <si>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</si>
  <si>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</si>
  <si>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</si>
  <si>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</si>
  <si>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</si>
  <si>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</si>
  <si>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</si>
  <si>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</si>
  <si>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</si>
  <si>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</si>
  <si>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</si>
  <si>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</si>
  <si>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</si>
  <si>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</si>
  <si>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</si>
  <si>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</si>
  <si>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</si>
  <si>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</si>
  <si>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</si>
  <si>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</si>
  <si>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</si>
  <si>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</si>
  <si>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</si>
  <si>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</si>
  <si>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</si>
  <si>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</si>
  <si>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</si>
  <si>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</si>
  <si>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</si>
  <si>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</si>
  <si>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</si>
  <si>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</si>
  <si>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</si>
  <si>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</si>
  <si>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</si>
  <si>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</si>
  <si>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</si>
  <si>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</si>
  <si>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</si>
  <si>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</si>
  <si>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</si>
  <si>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</si>
  <si>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</si>
  <si>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</si>
  <si>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</si>
  <si>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</si>
  <si>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</si>
  <si>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</si>
  <si>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</si>
  <si>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</si>
  <si>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</si>
  <si>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</si>
  <si>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</si>
  <si>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</si>
  <si>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</si>
  <si>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</si>
  <si>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</si>
  <si>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</si>
  <si>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</si>
  <si>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</si>
  <si>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</si>
  <si>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</si>
  <si>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</si>
  <si>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</si>
  <si>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</si>
  <si>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</si>
  <si>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</si>
  <si>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</si>
  <si>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</si>
  <si>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</si>
  <si>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</si>
  <si>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</si>
  <si>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</si>
  <si>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</si>
  <si>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</si>
  <si>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</si>
  <si>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</si>
  <si>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</si>
  <si>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</si>
  <si>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</si>
  <si>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</si>
  <si>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</si>
  <si>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</si>
  <si>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</si>
  <si>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</si>
  <si>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</si>
  <si>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</si>
  <si>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</si>
  <si>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</si>
  <si>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</si>
  <si>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</si>
  <si>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</si>
  <si>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</si>
  <si>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</si>
  <si>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</si>
  <si>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</si>
  <si>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</si>
  <si>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</si>
  <si>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</si>
  <si>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</si>
  <si>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</si>
  <si>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</si>
  <si>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</si>
  <si>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</si>
  <si>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</si>
  <si>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</si>
  <si>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</si>
  <si>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</si>
  <si>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</si>
  <si>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</si>
  <si>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</si>
  <si>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</si>
  <si>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</si>
  <si>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</si>
  <si>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</si>
  <si>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</si>
  <si>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</si>
  <si>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</si>
  <si>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</si>
  <si>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</si>
  <si>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</si>
  <si>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</si>
  <si>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</si>
  <si>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</si>
  <si>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</si>
  <si>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</si>
  <si>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</si>
  <si>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</si>
  <si>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</si>
  <si>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</si>
  <si>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</si>
  <si>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</si>
  <si>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</si>
  <si>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</si>
  <si>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</si>
  <si>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</si>
  <si>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</si>
  <si>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</si>
  <si>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</si>
  <si>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</si>
  <si>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</si>
  <si>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</si>
  <si>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</si>
  <si>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</si>
  <si>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</si>
  <si>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</si>
  <si>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</si>
  <si>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</si>
  <si>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</si>
  <si>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</si>
  <si>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</si>
  <si>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</si>
  <si>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</si>
  <si>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</si>
  <si>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</si>
  <si>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</si>
  <si>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</si>
  <si>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</si>
  <si>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</si>
  <si>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</si>
  <si>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</si>
  <si>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</si>
  <si>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</si>
  <si>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</si>
  <si>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</si>
  <si>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</si>
  <si>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</si>
  <si>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</si>
  <si>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</si>
  <si>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</si>
  <si>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</si>
  <si>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</si>
  <si>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</si>
  <si>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</si>
  <si>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</si>
  <si>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</si>
  <si>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</si>
  <si>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</si>
  <si>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</si>
  <si>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</si>
  <si>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</si>
  <si>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</si>
  <si>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</si>
  <si>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</si>
  <si>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</si>
  <si>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</si>
  <si>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</si>
  <si>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</si>
  <si>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</si>
  <si>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</si>
  <si>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</si>
  <si>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</si>
  <si>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</si>
  <si>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</si>
  <si>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</si>
  <si>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</si>
  <si>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</si>
  <si>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</si>
  <si>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</si>
  <si>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</si>
  <si>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</si>
  <si>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</si>
  <si>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</si>
  <si>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</si>
  <si>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</si>
  <si>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</si>
  <si>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</si>
  <si>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</si>
  <si>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</si>
  <si>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</si>
  <si>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</si>
  <si>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</si>
  <si>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</si>
  <si>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</si>
  <si>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</si>
  <si>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</si>
  <si>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</si>
  <si>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</si>
  <si>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</si>
  <si>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</si>
  <si>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</si>
  <si>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</si>
  <si>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</si>
  <si>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</si>
  <si>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</si>
  <si>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</si>
  <si>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</si>
  <si>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</si>
  <si>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</si>
  <si>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</si>
  <si>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</si>
  <si>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</si>
  <si>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</si>
  <si>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</si>
  <si>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</si>
  <si>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</si>
  <si>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</si>
  <si>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</si>
  <si>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</si>
  <si>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</si>
  <si>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</si>
  <si>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</si>
  <si>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</si>
  <si>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</si>
  <si>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</si>
  <si>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</si>
  <si>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</si>
  <si>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</si>
  <si>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</si>
  <si>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</si>
  <si>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</si>
  <si>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</si>
  <si>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</si>
  <si>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</si>
  <si>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</si>
  <si>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</si>
  <si>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</si>
  <si>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</si>
  <si>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</si>
  <si>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</si>
  <si>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</si>
  <si>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</si>
  <si>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</si>
  <si>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</si>
  <si>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</si>
  <si>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</si>
  <si>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</si>
  <si>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</si>
  <si>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</si>
  <si>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</si>
  <si>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</si>
  <si>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</si>
  <si>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</si>
  <si>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</si>
  <si>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</si>
  <si>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</si>
  <si>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</si>
  <si>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</si>
  <si>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</si>
  <si>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</si>
  <si>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</si>
  <si>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</si>
  <si>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</si>
  <si>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</si>
  <si>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</si>
  <si>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</si>
  <si>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</si>
  <si>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</si>
  <si>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</si>
  <si>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</si>
  <si>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</si>
  <si>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</si>
  <si>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</si>
  <si>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</si>
  <si>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</si>
  <si>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</si>
  <si>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</si>
  <si>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</si>
  <si>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</si>
  <si>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</si>
  <si>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</si>
  <si>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</si>
  <si>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</si>
  <si>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</si>
  <si>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</si>
  <si>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</si>
  <si>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</si>
  <si>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</si>
  <si>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</si>
  <si>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</si>
  <si>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</si>
  <si>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</si>
  <si>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</si>
  <si>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</si>
  <si>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</si>
  <si>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</si>
  <si>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</si>
  <si>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</si>
  <si>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</si>
  <si>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</si>
  <si>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</si>
  <si>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</si>
  <si>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</si>
  <si>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</si>
  <si>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</si>
  <si>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</si>
  <si>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</si>
  <si>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</si>
  <si>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</si>
  <si>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</si>
  <si>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</si>
  <si>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</si>
  <si>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</si>
  <si>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</si>
  <si>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</si>
  <si>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</si>
  <si>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</si>
  <si>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</si>
  <si>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</si>
  <si>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</si>
  <si>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</si>
  <si>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</si>
  <si>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</si>
  <si>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</si>
  <si>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</si>
  <si>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</si>
  <si>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</si>
  <si>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</si>
  <si>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</si>
  <si>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</si>
  <si>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</si>
  <si>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</si>
  <si>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</si>
  <si>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</si>
  <si>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</si>
  <si>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</si>
  <si>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</si>
  <si>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</si>
  <si>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</si>
  <si>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</si>
  <si>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</si>
  <si>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</si>
  <si>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</si>
  <si>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</si>
  <si>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</si>
  <si>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</si>
  <si>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</si>
  <si>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</si>
  <si>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</si>
  <si>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</si>
  <si>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</si>
  <si>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</si>
  <si>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</si>
  <si>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</si>
  <si>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</si>
  <si>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</si>
  <si>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</si>
  <si>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</si>
  <si>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</si>
  <si>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</si>
  <si>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</si>
  <si>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</si>
  <si>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</si>
  <si>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</si>
  <si>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</si>
  <si>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</si>
  <si>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</si>
  <si>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</si>
  <si>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</si>
  <si>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</si>
  <si>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</si>
  <si>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</si>
  <si>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</si>
  <si>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</si>
  <si>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</si>
  <si>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</si>
  <si>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</si>
  <si>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</si>
  <si>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</si>
  <si>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</si>
  <si>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</si>
  <si>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</si>
  <si>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</si>
  <si>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</si>
  <si>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</si>
  <si>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</si>
  <si>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</si>
  <si>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</si>
  <si>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</si>
  <si>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</si>
  <si>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</si>
  <si>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</si>
  <si>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</si>
  <si>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</si>
  <si>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</si>
  <si>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</si>
  <si>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</si>
  <si>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</si>
  <si>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</si>
  <si>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</si>
  <si>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</si>
  <si>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</si>
  <si>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</si>
  <si>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</si>
  <si>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</si>
  <si>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</si>
  <si>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</si>
  <si>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</si>
  <si>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</si>
  <si>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</si>
  <si>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</si>
  <si>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</si>
  <si>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</si>
  <si>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</si>
  <si>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</si>
  <si>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</si>
  <si>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</si>
  <si>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</si>
  <si>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</si>
  <si>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</si>
  <si>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</si>
  <si>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</si>
  <si>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</si>
  <si>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</si>
  <si>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</si>
  <si>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</si>
  <si>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</si>
  <si>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</si>
  <si>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</si>
  <si>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</si>
  <si>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</si>
  <si>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</si>
  <si>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</si>
  <si>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</si>
  <si>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</si>
  <si>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</si>
  <si>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</si>
  <si>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</si>
  <si>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</si>
  <si>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</si>
  <si>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</si>
  <si>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</si>
  <si>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</si>
  <si>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</si>
  <si>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</si>
  <si>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</si>
  <si>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</si>
  <si>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</si>
  <si>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</si>
  <si>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</si>
  <si>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</si>
  <si>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</si>
  <si>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</si>
  <si>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</si>
  <si>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</si>
  <si>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</si>
  <si>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</si>
  <si>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</si>
  <si>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</si>
  <si>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</si>
  <si>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</si>
  <si>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</si>
  <si>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</si>
  <si>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</si>
  <si>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</si>
  <si>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</si>
  <si>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</si>
  <si>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</si>
  <si>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</si>
  <si>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</si>
  <si>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</si>
  <si>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</si>
  <si>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</si>
  <si>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</si>
  <si>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</si>
  <si>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</si>
  <si>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</si>
  <si>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</si>
  <si>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</si>
  <si>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</si>
  <si>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</si>
  <si>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</si>
  <si>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</si>
  <si>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</si>
  <si>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</si>
  <si>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</si>
  <si>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</si>
  <si>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</si>
  <si>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</si>
  <si>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</si>
  <si>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</si>
  <si>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</si>
  <si>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</si>
  <si>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</si>
  <si>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</si>
  <si>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</si>
  <si>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</si>
  <si>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</si>
  <si>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</si>
  <si>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</si>
  <si>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</si>
  <si>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</si>
  <si>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</si>
  <si>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</si>
  <si>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</si>
  <si>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</si>
  <si>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</si>
  <si>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</si>
  <si>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</si>
  <si>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</si>
  <si>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</si>
  <si>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</si>
  <si>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</si>
  <si>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</si>
  <si>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</si>
  <si>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</si>
  <si>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</si>
  <si>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</si>
  <si>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</si>
  <si>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</si>
  <si>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</si>
  <si>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</si>
  <si>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</si>
  <si>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</si>
  <si>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</si>
  <si>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</si>
  <si>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</si>
  <si>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</si>
  <si>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</si>
  <si>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</si>
  <si>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</si>
  <si>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</si>
  <si>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</si>
  <si>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</si>
  <si>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</si>
  <si>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</si>
  <si>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</si>
  <si>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</si>
  <si>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</si>
  <si>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</si>
  <si>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</si>
  <si>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</si>
  <si>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</si>
  <si>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</si>
  <si>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</si>
  <si>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</si>
  <si>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</si>
  <si>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</si>
  <si>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</si>
  <si>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</si>
  <si>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</si>
  <si>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</si>
  <si>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</si>
  <si>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</si>
  <si>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</si>
  <si>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</si>
  <si>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</si>
  <si>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</si>
  <si>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</si>
  <si>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</si>
  <si>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</si>
  <si>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</si>
  <si>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</si>
  <si>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</si>
  <si>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</si>
  <si>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</si>
  <si>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</si>
  <si>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</si>
  <si>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</si>
  <si>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</si>
  <si>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</si>
  <si>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</si>
  <si>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</si>
  <si>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</si>
  <si>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</si>
  <si>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</si>
  <si>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</si>
  <si>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</si>
  <si>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</si>
  <si>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</si>
  <si>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</si>
  <si>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</si>
  <si>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</si>
  <si>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</si>
  <si>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</si>
  <si>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</si>
  <si>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</si>
  <si>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</si>
  <si>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</si>
  <si>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</si>
  <si>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</si>
  <si>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</si>
  <si>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</si>
  <si>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</si>
  <si>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</si>
  <si>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</si>
  <si>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</si>
  <si>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</si>
  <si>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</si>
  <si>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</si>
  <si>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</si>
  <si>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</si>
  <si>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</si>
  <si>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</si>
  <si>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</si>
  <si>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</si>
  <si>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</si>
  <si>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</si>
  <si>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</si>
  <si>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</si>
  <si>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</si>
  <si>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</si>
  <si>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</si>
  <si>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</si>
  <si>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</si>
  <si>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</si>
  <si>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</si>
  <si>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</si>
  <si>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</si>
  <si>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</si>
  <si>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</si>
  <si>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</si>
  <si>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</si>
  <si>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</si>
  <si>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</si>
  <si>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</si>
  <si>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</si>
  <si>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</si>
  <si>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</si>
  <si>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</si>
  <si>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</si>
  <si>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</si>
  <si>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</si>
  <si>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</si>
  <si>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</si>
  <si>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</si>
  <si>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</si>
  <si>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</si>
  <si>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</si>
  <si>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</si>
  <si>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</si>
  <si>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</si>
  <si>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</si>
  <si>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</si>
  <si>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</si>
  <si>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</si>
  <si>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</si>
  <si>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</si>
  <si>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</si>
  <si>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</si>
  <si>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</si>
  <si>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</si>
  <si>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</si>
  <si>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</si>
  <si>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</si>
  <si>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</si>
  <si>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</si>
  <si>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</si>
  <si>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</si>
  <si>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</si>
  <si>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</si>
  <si>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</si>
  <si>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</si>
  <si>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</si>
  <si>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</si>
  <si>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</si>
  <si>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</si>
  <si>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</si>
  <si>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</si>
  <si>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</si>
  <si>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</si>
  <si>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</si>
  <si>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</si>
  <si>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</si>
  <si>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</si>
  <si>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</si>
  <si>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</si>
  <si>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</si>
  <si>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</si>
  <si>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</si>
  <si>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</si>
  <si>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</si>
  <si>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</si>
  <si>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</si>
  <si>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</si>
  <si>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</si>
  <si>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</si>
  <si>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</si>
  <si>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</si>
  <si>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</si>
  <si>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</si>
  <si>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</si>
  <si>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</si>
  <si>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</si>
  <si>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</si>
  <si>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</si>
  <si>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</si>
  <si>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</si>
  <si>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</si>
  <si>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</si>
  <si>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</si>
  <si>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</si>
  <si>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</si>
  <si>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</si>
  <si>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</si>
  <si>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</si>
  <si>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</si>
  <si>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</si>
  <si>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</si>
  <si>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</si>
  <si>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</si>
  <si>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</si>
  <si>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</si>
  <si>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</si>
  <si>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</si>
  <si>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</si>
  <si>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</si>
  <si>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</si>
  <si>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</si>
  <si>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</si>
  <si>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</si>
  <si>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</si>
  <si>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</si>
  <si>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</si>
  <si>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</si>
  <si>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</si>
  <si>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</si>
  <si>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</si>
  <si>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</si>
  <si>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</si>
  <si>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</si>
  <si>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</si>
  <si>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</si>
  <si>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</si>
  <si>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</si>
  <si>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</si>
  <si>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</si>
  <si>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</si>
  <si>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</si>
  <si>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</si>
  <si>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</si>
  <si>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</si>
  <si>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</si>
  <si>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</si>
  <si>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</si>
  <si>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</si>
  <si>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</si>
  <si>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</si>
  <si>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</si>
  <si>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</si>
  <si>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</si>
  <si>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</si>
  <si>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</si>
  <si>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</si>
  <si>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</si>
  <si>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</si>
  <si>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</si>
  <si>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</si>
  <si>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</si>
  <si>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</si>
  <si>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</si>
  <si>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</si>
  <si>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</si>
  <si>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</si>
  <si>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</si>
  <si>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</si>
  <si>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</si>
  <si>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</si>
  <si>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</si>
  <si>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</si>
  <si>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</si>
  <si>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</si>
  <si>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</si>
  <si>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</si>
  <si>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</si>
  <si>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</si>
  <si>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</si>
  <si>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</si>
  <si>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</si>
  <si>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</si>
  <si>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</si>
  <si>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</si>
  <si>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</si>
  <si>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</si>
  <si>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</si>
  <si>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</si>
  <si>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</si>
  <si>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</si>
  <si>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</si>
  <si>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</si>
  <si>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</si>
  <si>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</si>
  <si>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</si>
  <si>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</si>
  <si>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</si>
  <si>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</si>
  <si>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</si>
  <si>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</si>
  <si>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</si>
  <si>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</si>
  <si>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</si>
  <si>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</si>
  <si>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</si>
  <si>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</si>
  <si>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</si>
  <si>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</si>
  <si>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</si>
  <si>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</si>
  <si>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</si>
  <si>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</si>
  <si>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</si>
  <si>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</si>
  <si>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</si>
  <si>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</si>
  <si>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</si>
  <si>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</si>
  <si>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</si>
  <si>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</si>
  <si>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</si>
  <si>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</si>
  <si>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</si>
  <si>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</si>
  <si>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</si>
  <si>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</si>
  <si>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</si>
  <si>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</si>
  <si>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</si>
  <si>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</si>
  <si>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</si>
  <si>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</si>
  <si>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</si>
  <si>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</si>
  <si>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</si>
  <si>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</si>
  <si>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</si>
  <si>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</si>
  <si>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</si>
  <si>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</si>
  <si>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</si>
  <si>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</si>
  <si>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</si>
  <si>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</si>
  <si>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</si>
  <si>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</si>
  <si>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</si>
  <si>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</si>
  <si>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</si>
  <si>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</si>
  <si>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</si>
  <si>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</si>
  <si>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</si>
  <si>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</si>
  <si>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</si>
  <si>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</si>
  <si>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</si>
  <si>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</si>
  <si>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</si>
  <si>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</si>
  <si>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</si>
  <si>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</si>
  <si>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</si>
  <si>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</si>
  <si>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</si>
  <si>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</si>
  <si>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</si>
  <si>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</si>
  <si>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</si>
  <si>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</si>
  <si>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</si>
  <si>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</si>
  <si>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</si>
  <si>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</si>
  <si>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</si>
  <si>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</si>
  <si>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</si>
  <si>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</si>
  <si>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</si>
  <si>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</si>
  <si>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</si>
  <si>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</si>
  <si>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</si>
  <si>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</si>
  <si>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</si>
  <si>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</si>
  <si>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</si>
  <si>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</si>
  <si>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</si>
  <si>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</si>
  <si>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</si>
  <si>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</si>
  <si>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</si>
  <si>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</si>
  <si>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</si>
  <si>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</si>
  <si>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</si>
  <si>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</si>
  <si>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</si>
  <si>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</si>
  <si>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</si>
  <si>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</si>
  <si>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</si>
  <si>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</si>
  <si>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</si>
  <si>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</si>
  <si>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</si>
  <si>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</si>
  <si>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</si>
  <si>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</si>
  <si>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</si>
  <si>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</si>
  <si>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</si>
  <si>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</si>
  <si>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</si>
  <si>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</si>
  <si>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</si>
  <si>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</si>
  <si>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</si>
  <si>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</si>
  <si>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</si>
  <si>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</si>
  <si>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</si>
  <si>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</si>
  <si>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</si>
  <si>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</si>
  <si>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</si>
  <si>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</si>
  <si>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</si>
  <si>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</si>
  <si>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</si>
  <si>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</si>
  <si>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</si>
  <si>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</si>
  <si>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</si>
  <si>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</si>
  <si>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</si>
  <si>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</si>
  <si>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</si>
  <si>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</si>
  <si>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</si>
  <si>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</si>
  <si>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</si>
  <si>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</si>
  <si>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</si>
  <si>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</si>
  <si>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</si>
  <si>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</si>
  <si>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</si>
  <si>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</si>
  <si>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</si>
  <si>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</si>
  <si>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</si>
  <si>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</si>
  <si>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</si>
  <si>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</si>
  <si>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</si>
  <si>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</si>
  <si>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</si>
  <si>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</si>
  <si>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</si>
  <si>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</si>
  <si>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</si>
  <si>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</si>
  <si>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</si>
  <si>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</si>
  <si>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</si>
  <si>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</si>
  <si>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</si>
  <si>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</si>
  <si>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</si>
  <si>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</si>
  <si>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</si>
  <si>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</si>
  <si>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</si>
  <si>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</si>
  <si>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</si>
  <si>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</si>
  <si>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</si>
  <si>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</si>
  <si>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</si>
  <si>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</si>
  <si>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</si>
  <si>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</si>
  <si>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</si>
  <si>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</si>
  <si>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</si>
  <si>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</si>
  <si>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</si>
  <si>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</si>
  <si>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</si>
  <si>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</si>
  <si>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</si>
  <si>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</si>
  <si>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</si>
  <si>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</si>
  <si>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</si>
  <si>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</si>
  <si>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</si>
  <si>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</si>
  <si>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</si>
  <si>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</si>
  <si>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</si>
  <si>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</si>
  <si>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</si>
  <si>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</si>
  <si>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</si>
  <si>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</si>
  <si>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</si>
  <si>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</si>
  <si>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</si>
  <si>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</si>
  <si>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</si>
  <si>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</si>
  <si>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</si>
  <si>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</si>
  <si>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</si>
  <si>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</si>
  <si>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</si>
  <si>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</si>
  <si>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</si>
  <si>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</si>
  <si>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</si>
  <si>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</si>
  <si>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</si>
  <si>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</si>
  <si>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</si>
  <si>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</si>
  <si>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</si>
  <si>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</si>
  <si>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</si>
  <si>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</si>
  <si>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</si>
  <si>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</si>
  <si>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</si>
  <si>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</si>
  <si>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</si>
  <si>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</si>
  <si>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</si>
  <si>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</si>
  <si>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</si>
  <si>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</si>
  <si>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</si>
  <si>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</si>
  <si>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</si>
  <si>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</si>
  <si>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</si>
  <si>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</si>
  <si>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</si>
  <si>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</si>
  <si>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</si>
  <si>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</si>
  <si>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</si>
  <si>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</si>
  <si>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</si>
  <si>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</si>
  <si>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</si>
  <si>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</si>
  <si>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</si>
  <si>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</si>
  <si>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</si>
  <si>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</si>
  <si>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</si>
  <si>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</si>
  <si>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</si>
  <si>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</si>
  <si>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</si>
  <si>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</si>
  <si>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</si>
  <si>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</si>
  <si>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</si>
  <si>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</si>
  <si>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</si>
  <si>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</si>
  <si>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</si>
  <si>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</si>
  <si>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</si>
  <si>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</si>
  <si>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</si>
  <si>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</si>
  <si>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</si>
  <si>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</si>
  <si>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</si>
  <si>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</si>
  <si>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</si>
  <si>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</si>
  <si>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</si>
  <si>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</si>
  <si>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</si>
  <si>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</si>
  <si>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</si>
  <si>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</si>
  <si>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</si>
  <si>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</si>
  <si>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</si>
  <si>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</si>
  <si>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</si>
  <si>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</si>
  <si>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</si>
  <si>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</si>
  <si>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</si>
  <si>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</si>
  <si>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</si>
  <si>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</si>
  <si>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</si>
  <si>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</si>
  <si>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</si>
  <si>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</si>
  <si>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</si>
  <si>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</si>
  <si>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</si>
  <si>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</si>
  <si>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</si>
  <si>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</si>
  <si>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</si>
  <si>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</si>
  <si>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</si>
  <si>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</si>
  <si>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</si>
  <si>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</si>
  <si>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</si>
  <si>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</si>
  <si>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</si>
  <si>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</si>
  <si>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</si>
  <si>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</si>
  <si>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</si>
  <si>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</si>
  <si>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</si>
  <si>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</si>
  <si>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</si>
  <si>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</si>
  <si>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</si>
  <si>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</si>
  <si>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</si>
  <si>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</si>
  <si>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</si>
  <si>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</si>
  <si>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</si>
  <si>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</si>
  <si>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</si>
  <si>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</si>
  <si>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</si>
  <si>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</si>
  <si>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</si>
  <si>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</si>
  <si>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</si>
  <si>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</si>
  <si>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</si>
  <si>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</si>
  <si>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</si>
  <si>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</si>
  <si>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</si>
  <si>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</si>
  <si>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</si>
  <si>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</si>
  <si>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</si>
  <si>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</si>
  <si>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</si>
  <si>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</si>
  <si>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</si>
  <si>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</si>
  <si>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</si>
  <si>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</si>
  <si>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</si>
  <si>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</si>
  <si>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</si>
  <si>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</si>
  <si>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</si>
  <si>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</si>
  <si>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</si>
  <si>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</si>
  <si>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</si>
  <si>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</si>
  <si>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</si>
  <si>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</si>
  <si>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</si>
  <si>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</si>
  <si>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</si>
  <si>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</si>
  <si>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</si>
  <si>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</si>
  <si>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</si>
  <si>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</si>
  <si>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</si>
  <si>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</si>
  <si>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</si>
  <si>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</si>
  <si>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</si>
  <si>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</si>
  <si>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</si>
  <si>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</si>
  <si>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</si>
  <si>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</si>
  <si>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</si>
  <si>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</si>
  <si>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</si>
  <si>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</si>
  <si>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</si>
  <si>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</si>
  <si>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</si>
  <si>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</si>
  <si>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</si>
  <si>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</si>
  <si>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</si>
  <si>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</si>
  <si>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</si>
  <si>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</si>
  <si>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</si>
  <si>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</si>
  <si>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</si>
  <si>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</si>
  <si>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</si>
  <si>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</si>
  <si>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</si>
  <si>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</si>
  <si>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</si>
  <si>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</si>
  <si>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</si>
  <si>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</si>
  <si>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</si>
  <si>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</si>
  <si>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</si>
  <si>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</si>
  <si>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</si>
  <si>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</si>
  <si>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</si>
  <si>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</si>
  <si>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</si>
  <si>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</si>
  <si>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</si>
  <si>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</si>
  <si>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</si>
  <si>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</si>
  <si>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</si>
  <si>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</si>
  <si>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</si>
  <si>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</si>
  <si>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</si>
  <si>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</si>
  <si>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</si>
  <si>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</si>
  <si>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</si>
  <si>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</si>
  <si>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</si>
  <si>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</si>
  <si>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</si>
  <si>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</si>
  <si>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</si>
  <si>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</si>
  <si>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</si>
  <si>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</si>
  <si>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</si>
  <si>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</si>
  <si>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</si>
  <si>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</si>
  <si>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</si>
  <si>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</si>
  <si>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</si>
  <si>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</si>
  <si>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</si>
  <si>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</si>
  <si>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</si>
  <si>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</si>
  <si>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</si>
  <si>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</si>
  <si>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</si>
  <si>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</si>
  <si>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</si>
  <si>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</si>
  <si>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</si>
  <si>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</si>
  <si>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</si>
  <si>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</si>
  <si>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</si>
  <si>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</si>
  <si>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</si>
  <si>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</si>
  <si>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</si>
  <si>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</si>
  <si>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</si>
  <si>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</si>
  <si>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</si>
  <si>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</si>
  <si>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</si>
  <si>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</si>
  <si>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</si>
  <si>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</si>
  <si>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</si>
  <si>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</si>
  <si>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</si>
  <si>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</si>
  <si>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</si>
  <si>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</si>
  <si>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</si>
  <si>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</si>
  <si>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</si>
  <si>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</si>
  <si>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</si>
  <si>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</si>
  <si>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</si>
  <si>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</si>
  <si>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</si>
  <si>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</si>
  <si>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</si>
  <si>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</si>
  <si>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</si>
  <si>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</si>
  <si>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</si>
  <si>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</si>
  <si>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</si>
  <si>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</si>
  <si>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</si>
  <si>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</si>
  <si>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</si>
  <si>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</si>
  <si>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</si>
  <si>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</si>
  <si>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</si>
  <si>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</si>
  <si>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</si>
  <si>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</si>
  <si>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</si>
  <si>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</si>
  <si>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</si>
  <si>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</si>
  <si>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</si>
  <si>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</si>
  <si>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</si>
  <si>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</si>
  <si>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</si>
  <si>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</si>
  <si>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</si>
  <si>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</si>
  <si>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</si>
  <si>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</si>
  <si>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</si>
  <si>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</si>
  <si>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</si>
  <si>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</si>
  <si>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</si>
  <si>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</si>
  <si>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</si>
  <si>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</si>
  <si>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</si>
  <si>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</si>
  <si>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</si>
  <si>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</si>
  <si>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</si>
  <si>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</si>
  <si>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</si>
  <si>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</si>
  <si>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</si>
  <si>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</si>
  <si>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</si>
  <si>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</si>
  <si>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</si>
  <si>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</si>
  <si>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</si>
  <si>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</si>
  <si>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</si>
  <si>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</si>
  <si>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</si>
  <si>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</si>
  <si>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</si>
  <si>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</si>
  <si>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</si>
  <si>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</si>
  <si>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</si>
  <si>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</si>
  <si>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</si>
  <si>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</si>
  <si>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</si>
  <si>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</si>
  <si>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</si>
  <si>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</si>
  <si>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</si>
  <si>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</si>
  <si>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</si>
  <si>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</si>
  <si>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</si>
  <si>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</si>
  <si>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</si>
  <si>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</si>
  <si>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</si>
  <si>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</si>
  <si>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</si>
  <si>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</si>
  <si>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</si>
  <si>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</si>
  <si>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</si>
  <si>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</si>
  <si>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</si>
  <si>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</si>
  <si>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</si>
  <si>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</si>
  <si>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</si>
  <si>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</si>
  <si>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</si>
  <si>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</si>
  <si>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</si>
  <si>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</si>
  <si>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</si>
  <si>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</si>
  <si>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</si>
  <si>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</si>
  <si>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</si>
  <si>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</si>
  <si>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</si>
  <si>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</si>
  <si>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</si>
  <si>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</si>
  <si>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</si>
  <si>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</si>
  <si>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</si>
  <si>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</si>
  <si>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</si>
  <si>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</si>
  <si>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</si>
  <si>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</si>
  <si>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</si>
  <si>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</si>
  <si>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</si>
  <si>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</si>
  <si>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</si>
  <si>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</si>
  <si>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</si>
  <si>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</si>
  <si>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</si>
  <si>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</si>
  <si>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</si>
  <si>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</si>
  <si>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</si>
  <si>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</si>
  <si>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</si>
  <si>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</si>
  <si>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</si>
  <si>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</si>
  <si>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</si>
  <si>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</si>
  <si>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</si>
  <si>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</si>
  <si>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</si>
  <si>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</si>
  <si>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</si>
  <si>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</si>
  <si>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</si>
  <si>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</si>
  <si>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</si>
  <si>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</si>
  <si>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</si>
  <si>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</si>
  <si>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</si>
  <si>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</si>
  <si>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</si>
  <si>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</si>
  <si>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</si>
  <si>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</si>
  <si>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</si>
  <si>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</si>
  <si>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</si>
  <si>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</si>
  <si>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</si>
  <si>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</si>
  <si>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</si>
  <si>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</si>
  <si>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</si>
  <si>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</si>
  <si>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</si>
  <si>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</si>
  <si>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</si>
  <si>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</si>
  <si>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</si>
  <si>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</si>
  <si>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</si>
  <si>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</si>
  <si>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</si>
  <si>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</si>
  <si>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</si>
  <si>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</si>
  <si>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</si>
  <si>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</si>
  <si>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</si>
  <si>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</si>
  <si>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</si>
  <si>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</si>
  <si>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</si>
  <si>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</si>
  <si>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</si>
  <si>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</si>
  <si>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</si>
  <si>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</si>
  <si>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</si>
  <si>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</si>
  <si>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</si>
  <si>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</si>
  <si>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</si>
  <si>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</si>
  <si>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</si>
  <si>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</si>
  <si>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</si>
  <si>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</si>
  <si>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</si>
  <si>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</si>
  <si>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</si>
  <si>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</si>
  <si>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</si>
  <si>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</si>
  <si>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</si>
  <si>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</si>
  <si>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</si>
  <si>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</si>
  <si>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</si>
  <si>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</si>
  <si>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</si>
  <si>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</si>
  <si>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</si>
  <si>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</si>
  <si>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</si>
  <si>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</si>
  <si>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</si>
  <si>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</si>
  <si>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</si>
  <si>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</si>
  <si>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</si>
  <si>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</si>
  <si>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</si>
  <si>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</si>
  <si>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</si>
  <si>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</si>
  <si>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</si>
  <si>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</si>
  <si>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</si>
  <si>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</si>
  <si>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</si>
  <si>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</si>
  <si>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</si>
  <si>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</si>
  <si>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</si>
  <si>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</si>
  <si>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</si>
  <si>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</si>
  <si>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</si>
  <si>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</si>
  <si>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</si>
  <si>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</si>
  <si>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</si>
  <si>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</si>
  <si>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</si>
  <si>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</si>
  <si>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</si>
  <si>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</si>
  <si>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</si>
  <si>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</si>
  <si>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</si>
  <si>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</si>
  <si>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</si>
  <si>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</si>
  <si>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</si>
  <si>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</si>
  <si>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</si>
  <si>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</si>
  <si>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</si>
  <si>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</si>
  <si>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</si>
  <si>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</si>
  <si>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</si>
  <si>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</si>
  <si>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</si>
  <si>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</si>
  <si>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</si>
  <si>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</si>
  <si>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</si>
  <si>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</si>
  <si>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</si>
  <si>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</si>
  <si>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</si>
  <si>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</si>
  <si>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</si>
  <si>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</si>
  <si>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</si>
  <si>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</si>
  <si>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</si>
  <si>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</si>
  <si>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</si>
  <si>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</si>
  <si>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</si>
  <si>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</si>
  <si>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</si>
  <si>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</si>
  <si>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</si>
  <si>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</si>
  <si>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</si>
  <si>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</si>
  <si>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</si>
  <si>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</si>
  <si>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</si>
  <si>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</si>
  <si>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</si>
  <si>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</si>
  <si>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</si>
  <si>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</si>
  <si>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</si>
  <si>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</si>
  <si>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</si>
  <si>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</si>
  <si>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</si>
  <si>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</si>
  <si>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</si>
  <si>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</si>
  <si>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</si>
  <si>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</si>
  <si>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</si>
  <si>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</si>
  <si>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</si>
  <si>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</si>
  <si>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</si>
  <si>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</si>
  <si>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</si>
  <si>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</si>
  <si>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</si>
  <si>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</si>
  <si>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</si>
  <si>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</si>
  <si>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</si>
  <si>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</si>
  <si>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</si>
  <si>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</si>
  <si>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</si>
  <si>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</si>
  <si>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</si>
  <si>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</si>
  <si>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</si>
  <si>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</si>
  <si>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</si>
  <si>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</si>
  <si>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</si>
  <si>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</si>
  <si>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</si>
  <si>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</si>
  <si>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</si>
  <si>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</si>
  <si>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</si>
  <si>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</si>
  <si>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</si>
  <si>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</si>
  <si>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</si>
  <si>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</si>
  <si>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</si>
  <si>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</si>
  <si>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</si>
  <si>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</si>
  <si>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</si>
  <si>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</si>
  <si>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</si>
  <si>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</si>
  <si>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</si>
  <si>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</si>
  <si>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</si>
  <si>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</si>
  <si>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</si>
  <si>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</si>
  <si>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</si>
  <si>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</si>
  <si>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</si>
  <si>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</si>
  <si>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</si>
  <si>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</si>
  <si>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</si>
  <si>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</si>
  <si>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</si>
  <si>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</si>
  <si>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</si>
  <si>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</si>
  <si>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</si>
  <si>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</si>
  <si>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</si>
  <si>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</si>
  <si>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</si>
  <si>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</si>
  <si>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</si>
  <si>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</si>
  <si>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</si>
  <si>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</si>
  <si>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</si>
  <si>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</si>
  <si>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</si>
  <si>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</si>
  <si>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</si>
  <si>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</si>
  <si>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</si>
  <si>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</si>
  <si>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</si>
  <si>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</si>
  <si>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</si>
  <si>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</si>
  <si>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</si>
  <si>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</si>
  <si>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</si>
  <si>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</si>
  <si>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</si>
  <si>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</si>
  <si>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</si>
  <si>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</si>
  <si>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</si>
  <si>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</si>
  <si>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</si>
  <si>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</si>
  <si>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</si>
  <si>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</si>
  <si>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</si>
  <si>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</si>
  <si>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</si>
  <si>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</si>
  <si>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</si>
  <si>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</si>
  <si>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</si>
  <si>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</si>
  <si>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</si>
  <si>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</si>
  <si>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</si>
  <si>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</si>
  <si>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</si>
  <si>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</si>
  <si>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</si>
  <si>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</si>
  <si>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</si>
  <si>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</si>
  <si>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</si>
  <si>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</si>
  <si>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</si>
  <si>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</si>
  <si>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</si>
  <si>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</si>
  <si>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</si>
  <si>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</si>
  <si>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</si>
  <si>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</si>
  <si>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</si>
  <si>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</si>
  <si>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</si>
  <si>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</si>
  <si>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</si>
  <si>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</si>
  <si>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</si>
  <si>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</si>
  <si>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</si>
  <si>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</si>
  <si>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</si>
  <si>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</si>
  <si>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</si>
  <si>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</si>
  <si>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</si>
  <si>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</si>
  <si>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</si>
  <si>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</si>
  <si>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</si>
  <si>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</si>
  <si>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</si>
  <si>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</si>
  <si>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</si>
  <si>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</si>
  <si>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</si>
  <si>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</si>
  <si>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</si>
  <si>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</si>
  <si>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</si>
  <si>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</si>
  <si>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</si>
  <si>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</si>
  <si>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</si>
  <si>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</si>
  <si>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</si>
  <si>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</si>
  <si>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</si>
  <si>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</si>
  <si>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</si>
  <si>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</si>
  <si>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</si>
  <si>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</si>
  <si>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</si>
  <si>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</si>
  <si>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</si>
  <si>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</si>
  <si>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</si>
  <si>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</si>
  <si>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</si>
  <si>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</si>
  <si>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</si>
  <si>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</si>
  <si>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</si>
  <si>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</si>
  <si>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</si>
  <si>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</si>
  <si>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</si>
  <si>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</si>
  <si>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</si>
  <si>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</si>
  <si>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</si>
  <si>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</si>
  <si>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</si>
  <si>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</si>
  <si>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</si>
  <si>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</si>
  <si>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</si>
  <si>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</si>
  <si>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</si>
  <si>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</si>
  <si>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</si>
  <si>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</si>
  <si>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</si>
  <si>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</si>
  <si>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</si>
  <si>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</si>
  <si>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</si>
  <si>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</si>
  <si>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</si>
  <si>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</si>
  <si>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</si>
  <si>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</si>
  <si>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</si>
  <si>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</si>
  <si>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</si>
  <si>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</si>
  <si>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</si>
  <si>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</si>
  <si>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</si>
  <si>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</si>
  <si>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</si>
  <si>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</si>
  <si>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</si>
  <si>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</si>
  <si>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</si>
  <si>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</si>
  <si>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</si>
  <si>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</si>
  <si>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</si>
  <si>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</si>
  <si>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</si>
  <si>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</si>
  <si>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</si>
  <si>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</si>
  <si>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</si>
  <si>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</si>
  <si>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</si>
  <si>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</si>
  <si>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</si>
  <si>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</si>
  <si>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</si>
  <si>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</si>
  <si>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</si>
  <si>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</si>
  <si>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</si>
  <si>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</si>
  <si>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</si>
  <si>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</si>
  <si>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</si>
  <si>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</si>
  <si>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</si>
  <si>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</si>
  <si>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</si>
  <si>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</si>
  <si>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</si>
  <si>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</si>
  <si>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</si>
  <si>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</si>
  <si>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</si>
  <si>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</si>
  <si>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</si>
  <si>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</si>
  <si>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</si>
  <si>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</si>
  <si>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</si>
  <si>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</si>
  <si>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</si>
  <si>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</si>
  <si>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</si>
  <si>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</si>
  <si>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</si>
  <si>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</si>
  <si>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</si>
  <si>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</si>
  <si>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</si>
  <si>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</si>
  <si>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</si>
  <si>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</si>
  <si>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</si>
  <si>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</si>
  <si>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</si>
  <si>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</si>
  <si>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</si>
  <si>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</si>
  <si>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</si>
  <si>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</si>
  <si>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</si>
  <si>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</si>
  <si>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</si>
  <si>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</si>
  <si>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</si>
  <si>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</si>
  <si>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</si>
  <si>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</si>
  <si>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</si>
  <si>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</si>
  <si>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</si>
  <si>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</si>
  <si>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</si>
  <si>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</si>
  <si>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</si>
  <si>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</si>
  <si>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</si>
  <si>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</si>
  <si>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</si>
  <si>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</si>
  <si>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</si>
  <si>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</si>
  <si>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</si>
  <si>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</si>
  <si>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</si>
  <si>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</si>
  <si>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</si>
  <si>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</si>
  <si>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</si>
  <si>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</si>
  <si>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</si>
  <si>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</si>
  <si>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</si>
  <si>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</si>
  <si>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</si>
  <si>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</si>
  <si>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</si>
  <si>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</si>
  <si>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</si>
  <si>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</si>
  <si>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</si>
  <si>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</si>
  <si>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</si>
  <si>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</si>
  <si>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</si>
  <si>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</si>
  <si>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</si>
  <si>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</si>
  <si>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</si>
  <si>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</si>
  <si>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</si>
  <si>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</si>
  <si>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</si>
  <si>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</si>
  <si>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</si>
  <si>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</si>
  <si>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</si>
  <si>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</si>
  <si>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</si>
  <si>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</si>
  <si>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</si>
  <si>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</si>
  <si>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</si>
  <si>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</si>
  <si>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</si>
  <si>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</si>
  <si>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</si>
  <si>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</si>
  <si>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</si>
  <si>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</si>
  <si>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</si>
  <si>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</si>
  <si>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</si>
  <si>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</si>
  <si>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</si>
  <si>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</si>
  <si>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</si>
  <si>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</si>
  <si>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</si>
  <si>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</si>
  <si>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</si>
  <si>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</si>
  <si>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</si>
  <si>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</si>
  <si>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</si>
  <si>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</si>
  <si>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</si>
  <si>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</si>
  <si>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</si>
  <si>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</si>
  <si>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</si>
  <si>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</si>
  <si>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</si>
  <si>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</si>
  <si>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</si>
  <si>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</si>
  <si>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</si>
  <si>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</si>
  <si>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</si>
  <si>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</si>
  <si>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</si>
  <si>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</si>
  <si>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</si>
  <si>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</si>
  <si>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</si>
  <si>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</si>
  <si>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</si>
  <si>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</si>
  <si>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</si>
  <si>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</si>
  <si>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</si>
  <si>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</si>
  <si>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</si>
  <si>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</si>
  <si>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</si>
  <si>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</si>
  <si>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</si>
  <si>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</si>
  <si>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</si>
  <si>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</si>
  <si>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</si>
  <si>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</si>
  <si>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</si>
  <si>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</si>
  <si>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</si>
  <si>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</si>
  <si>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</si>
  <si>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</si>
  <si>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</si>
  <si>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</si>
  <si>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</si>
  <si>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</si>
  <si>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</si>
  <si>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</si>
  <si>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</si>
  <si>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</si>
  <si>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</si>
  <si>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</si>
  <si>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</si>
  <si>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</si>
  <si>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</si>
  <si>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</si>
  <si>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</si>
  <si>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</si>
  <si>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</si>
  <si>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</si>
  <si>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</si>
  <si>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</si>
  <si>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</si>
  <si>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</si>
  <si>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</si>
  <si>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</si>
  <si>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</si>
  <si>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</si>
  <si>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</si>
  <si>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</si>
  <si>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</si>
  <si>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</si>
  <si>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</si>
  <si>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</si>
  <si>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</si>
  <si>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</si>
  <si>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</si>
  <si>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</si>
  <si>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</si>
  <si>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</si>
  <si>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</si>
  <si>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</si>
  <si>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</si>
  <si>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</si>
  <si>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</si>
  <si>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</si>
  <si>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</si>
  <si>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</si>
  <si>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</si>
  <si>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</si>
  <si>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</si>
  <si>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</si>
  <si>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</si>
  <si>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</si>
  <si>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</si>
  <si>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</si>
  <si>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</si>
  <si>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</si>
  <si>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</si>
  <si>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</si>
  <si>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</si>
  <si>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</si>
  <si>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</si>
  <si>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</si>
  <si>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</si>
  <si>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</si>
  <si>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</si>
  <si>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</si>
  <si>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</si>
  <si>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</si>
  <si>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</si>
  <si>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</si>
  <si>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</si>
  <si>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</si>
  <si>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</si>
  <si>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</si>
  <si>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</si>
  <si>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</si>
  <si>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</si>
  <si>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</si>
  <si>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</si>
  <si>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</si>
  <si>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</si>
  <si>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</si>
  <si>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</si>
  <si>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</si>
  <si>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</si>
  <si>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</si>
  <si>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</si>
  <si>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</si>
  <si>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</si>
  <si>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</si>
  <si>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</si>
  <si>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</si>
  <si>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</si>
  <si>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</si>
  <si>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</si>
  <si>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</si>
  <si>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</si>
  <si>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</si>
  <si>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</si>
  <si>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</si>
  <si>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</si>
  <si>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</si>
  <si>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</si>
  <si>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</si>
  <si>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</si>
  <si>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</si>
  <si>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</si>
  <si>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</si>
  <si>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</si>
  <si>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</si>
  <si>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</si>
  <si>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</si>
  <si>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</si>
  <si>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</si>
  <si>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</si>
  <si>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</si>
  <si>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</si>
  <si>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</si>
  <si>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</si>
  <si>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</si>
  <si>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</si>
  <si>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</si>
  <si>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</si>
  <si>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</si>
  <si>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</si>
  <si>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</si>
  <si>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</si>
  <si>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</si>
  <si>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</si>
  <si>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</si>
  <si>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</si>
  <si>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</si>
  <si>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</si>
  <si>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</si>
  <si>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</si>
  <si>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</si>
  <si>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</si>
  <si>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</si>
  <si>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</si>
  <si>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</si>
  <si>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</si>
  <si>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</si>
  <si>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</si>
  <si>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</si>
  <si>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</si>
  <si>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</si>
  <si>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</si>
  <si>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</si>
  <si>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</si>
  <si>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</si>
  <si>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</si>
  <si>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</si>
  <si>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</si>
  <si>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</si>
  <si>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</si>
  <si>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</si>
  <si>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</si>
  <si>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</si>
  <si>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</si>
  <si>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</si>
  <si>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</si>
  <si>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</si>
  <si>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</si>
  <si>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</si>
  <si>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</si>
  <si>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</si>
  <si>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</si>
  <si>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</si>
  <si>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</si>
  <si>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</si>
  <si>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</si>
  <si>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</si>
  <si>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</si>
  <si>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</si>
  <si>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</si>
  <si>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</si>
  <si>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</si>
  <si>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</si>
  <si>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</si>
  <si>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</si>
  <si>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</si>
  <si>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</si>
  <si>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</si>
  <si>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</si>
  <si>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</si>
  <si>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</si>
  <si>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</si>
  <si>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</si>
  <si>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</si>
  <si>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</si>
  <si>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</si>
  <si>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</si>
  <si>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</si>
  <si>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</si>
  <si>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</si>
  <si>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</si>
  <si>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</si>
  <si>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</si>
  <si>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</si>
  <si>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</si>
  <si>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</si>
  <si>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</si>
  <si>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</si>
  <si>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</si>
  <si>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</si>
  <si>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</si>
  <si>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</si>
  <si>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</si>
  <si>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</si>
  <si>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</si>
  <si>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</si>
  <si>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</si>
  <si>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</si>
  <si>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</si>
  <si>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</si>
  <si>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</si>
  <si>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</si>
  <si>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</si>
  <si>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</si>
  <si>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</si>
  <si>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</si>
  <si>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</si>
  <si>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</si>
  <si>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</si>
  <si>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</si>
  <si>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</si>
  <si>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</si>
  <si>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</si>
  <si>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</si>
  <si>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</si>
  <si>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</si>
  <si>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</si>
  <si>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</si>
  <si>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</si>
  <si>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</si>
  <si>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</si>
  <si>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</si>
  <si>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</si>
  <si>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</si>
  <si>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</si>
  <si>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</si>
  <si>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</si>
  <si>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</si>
  <si>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</si>
  <si>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</si>
  <si>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</si>
  <si>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</si>
  <si>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</si>
  <si>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</si>
  <si>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</si>
  <si>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</si>
  <si>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</si>
  <si>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</si>
  <si>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</si>
  <si>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</si>
  <si>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</si>
  <si>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</si>
  <si>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</si>
  <si>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</si>
  <si>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</si>
  <si>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</si>
  <si>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</si>
  <si>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</si>
  <si>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</si>
  <si>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</si>
  <si>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</si>
  <si>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</si>
  <si>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</si>
  <si>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</si>
  <si>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</si>
  <si>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</si>
  <si>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</si>
  <si>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</si>
  <si>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</si>
  <si>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</si>
  <si>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</si>
  <si>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</si>
  <si>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</si>
  <si>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</si>
  <si>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</si>
  <si>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</si>
  <si>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</si>
  <si>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</si>
  <si>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</si>
  <si>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</si>
  <si>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</si>
  <si>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</si>
  <si>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</si>
  <si>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</si>
  <si>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</si>
  <si>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</si>
  <si>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</si>
  <si>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</si>
  <si>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</si>
  <si>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</si>
  <si>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</si>
  <si>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</si>
  <si>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</si>
  <si>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</si>
  <si>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</si>
  <si>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</si>
  <si>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</si>
  <si>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</si>
  <si>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</si>
  <si>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</si>
  <si>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</si>
  <si>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</si>
  <si>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</si>
  <si>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</si>
  <si>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</si>
  <si>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</si>
  <si>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</si>
  <si>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</si>
  <si>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</si>
  <si>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</si>
  <si>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</si>
  <si>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</si>
  <si>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</si>
  <si>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</si>
  <si>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</si>
  <si>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</si>
  <si>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</si>
  <si>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</si>
  <si>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</si>
  <si>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</si>
  <si>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</si>
  <si>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</si>
  <si>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</si>
  <si>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</si>
  <si>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</si>
  <si>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</si>
  <si>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</si>
  <si>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</si>
  <si>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</si>
  <si>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</si>
  <si>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</si>
  <si>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</si>
  <si>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</si>
  <si>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</si>
  <si>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</si>
  <si>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</si>
  <si>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</si>
  <si>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</si>
  <si>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</si>
  <si>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</si>
  <si>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</si>
  <si>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</si>
  <si>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</si>
  <si>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</si>
  <si>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</si>
  <si>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</si>
  <si>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</si>
  <si>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</si>
  <si>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</si>
  <si>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</si>
  <si>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</si>
  <si>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</si>
  <si>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</si>
  <si>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</si>
  <si>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</si>
  <si>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</si>
  <si>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</si>
  <si>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</si>
  <si>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</si>
  <si>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</si>
  <si>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</si>
  <si>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</si>
  <si>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</si>
  <si>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</si>
  <si>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</si>
  <si>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</si>
  <si>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</si>
  <si>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</si>
  <si>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</si>
  <si>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</si>
  <si>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</si>
  <si>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</si>
  <si>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</si>
  <si>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</si>
  <si>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</si>
  <si>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</si>
  <si>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</si>
  <si>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</si>
  <si>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</si>
  <si>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</si>
  <si>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</si>
  <si>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</si>
  <si>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</si>
  <si>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</si>
  <si>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</si>
  <si>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</si>
  <si>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</si>
  <si>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</si>
  <si>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</si>
  <si>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</si>
  <si>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</si>
  <si>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</si>
  <si>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</si>
  <si>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</si>
  <si>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</si>
  <si>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</si>
  <si>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</si>
  <si>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</si>
  <si>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</si>
  <si>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</si>
  <si>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</si>
  <si>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</si>
  <si>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</si>
  <si>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</si>
  <si>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</si>
  <si>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</si>
  <si>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</si>
  <si>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</si>
  <si>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</si>
  <si>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</si>
  <si>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</si>
  <si>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</si>
  <si>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</si>
  <si>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</si>
  <si>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</si>
  <si>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</si>
  <si>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</si>
  <si>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</si>
  <si>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</si>
  <si>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</si>
  <si>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</si>
  <si>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</si>
  <si>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</si>
  <si>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</si>
  <si>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</si>
  <si>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</si>
  <si>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</si>
  <si>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</si>
  <si>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</si>
  <si>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</si>
  <si>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</si>
  <si>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</si>
  <si>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</si>
  <si>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</si>
  <si>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</si>
  <si>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</si>
  <si>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</si>
  <si>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</si>
  <si>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</si>
  <si>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</si>
  <si>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</si>
  <si>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</si>
  <si>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</si>
  <si>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</si>
  <si>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</si>
  <si>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</si>
  <si>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</si>
  <si>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</si>
  <si>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</si>
  <si>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</si>
  <si>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</si>
  <si>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</si>
  <si>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</si>
  <si>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</si>
  <si>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</si>
  <si>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</si>
  <si>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</si>
  <si>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</si>
  <si>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</si>
  <si>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</si>
  <si>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</si>
  <si>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</si>
  <si>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</si>
  <si>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</si>
  <si>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</si>
  <si>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</si>
  <si>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</si>
  <si>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</si>
  <si>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</si>
  <si>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</si>
  <si>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</si>
  <si>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</si>
  <si>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</si>
  <si>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</si>
  <si>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</si>
  <si>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</si>
  <si>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</si>
  <si>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</si>
  <si>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</si>
  <si>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</si>
  <si>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</si>
  <si>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</si>
  <si>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</si>
  <si>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</si>
  <si>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</si>
  <si>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</si>
  <si>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</si>
  <si>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</si>
  <si>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</si>
  <si>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</si>
  <si>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</si>
  <si>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</si>
  <si>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</si>
  <si>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</si>
  <si>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</si>
  <si>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</si>
  <si>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</si>
  <si>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</si>
  <si>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</si>
  <si>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</si>
  <si>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</si>
  <si>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</si>
  <si>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</si>
  <si>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</si>
  <si>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</si>
  <si>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</si>
  <si>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</si>
  <si>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</si>
  <si>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</si>
  <si>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</si>
  <si>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</si>
  <si>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</si>
  <si>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</si>
  <si>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</si>
  <si>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</si>
  <si>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</si>
  <si>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</si>
  <si>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</si>
  <si>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</si>
  <si>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</si>
  <si>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</si>
  <si>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</si>
  <si>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</si>
  <si>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</si>
  <si>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</si>
  <si>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</si>
  <si>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</si>
  <si>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</si>
  <si>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</si>
  <si>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</si>
  <si>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</si>
  <si>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</si>
  <si>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</si>
  <si>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</si>
  <si>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</si>
  <si>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</si>
  <si>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</si>
  <si>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</si>
  <si>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</si>
  <si>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</si>
  <si>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</si>
  <si>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</si>
  <si>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</si>
  <si>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</si>
  <si>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</si>
  <si>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</si>
  <si>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</si>
  <si>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</si>
  <si>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</si>
  <si>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</si>
  <si>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</si>
  <si>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</si>
  <si>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</si>
  <si>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</si>
  <si>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</si>
  <si>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</si>
  <si>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</si>
  <si>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</si>
  <si>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</si>
  <si>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</si>
  <si>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</si>
  <si>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</si>
  <si>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</si>
  <si>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</si>
  <si>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</si>
  <si>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</si>
  <si>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</si>
  <si>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</si>
  <si>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</si>
  <si>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</si>
  <si>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</si>
  <si>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</si>
  <si>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</si>
  <si>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</si>
  <si>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</si>
  <si>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</si>
  <si>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</si>
  <si>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</si>
  <si>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</si>
  <si>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</si>
  <si>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</si>
  <si>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</si>
  <si>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</si>
  <si>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</si>
  <si>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</si>
  <si>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</si>
  <si>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</si>
  <si>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</si>
  <si>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</si>
  <si>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</si>
  <si>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</si>
  <si>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</si>
  <si>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</si>
  <si>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</si>
  <si>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</si>
  <si>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</si>
  <si>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</si>
  <si>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</si>
  <si>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</si>
  <si>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</si>
  <si>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</si>
  <si>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</si>
  <si>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</si>
  <si>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</si>
  <si>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</si>
  <si>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</si>
  <si>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</si>
  <si>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</si>
  <si>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</si>
  <si>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</si>
  <si>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</si>
  <si>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</si>
  <si>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</si>
  <si>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</si>
  <si>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</si>
  <si>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</si>
  <si>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</si>
  <si>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</si>
  <si>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</si>
  <si>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</si>
  <si>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</si>
  <si>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</si>
  <si>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</si>
  <si>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</si>
  <si>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</si>
  <si>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</si>
  <si>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</si>
  <si>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</si>
  <si>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</si>
  <si>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</si>
  <si>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</si>
  <si>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</si>
  <si>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</si>
  <si>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</si>
  <si>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</si>
  <si>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</si>
  <si>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</si>
  <si>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</si>
  <si>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</si>
  <si>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</si>
  <si>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</si>
  <si>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</si>
  <si>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</si>
  <si>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</si>
  <si>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</si>
  <si>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</si>
  <si>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</si>
  <si>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</si>
  <si>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</si>
  <si>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</si>
  <si>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</si>
  <si>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</si>
  <si>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</si>
  <si>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</si>
  <si>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</si>
  <si>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</si>
  <si>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</si>
  <si>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</si>
  <si>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</si>
  <si>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</si>
  <si>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</si>
  <si>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</si>
  <si>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</si>
  <si>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</si>
  <si>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</si>
  <si>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</si>
  <si>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</si>
  <si>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</si>
  <si>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</si>
  <si>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</si>
  <si>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</si>
  <si>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</si>
  <si>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</si>
  <si>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</si>
  <si>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</si>
  <si>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</si>
  <si>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</si>
  <si>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</si>
  <si>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</si>
  <si>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</si>
  <si>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</si>
  <si>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</si>
  <si>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</si>
  <si>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</si>
  <si>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</si>
  <si>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</si>
  <si>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</si>
  <si>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</si>
  <si>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</si>
  <si>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</si>
  <si>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</si>
  <si>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</si>
  <si>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</si>
  <si>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</si>
  <si>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</si>
  <si>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</si>
  <si>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</si>
  <si>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</si>
  <si>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</si>
  <si>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</si>
  <si>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</si>
  <si>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</si>
  <si>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</si>
  <si>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</si>
  <si>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</si>
  <si>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</si>
  <si>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</si>
  <si>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</si>
  <si>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</si>
  <si>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</si>
  <si>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</si>
  <si>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</si>
  <si>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</si>
  <si>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</si>
  <si>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</si>
  <si>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</si>
  <si>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</si>
  <si>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</si>
  <si>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</si>
  <si>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</si>
  <si>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</si>
  <si>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</si>
  <si>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</si>
  <si>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</si>
  <si>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</si>
  <si>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</si>
  <si>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</si>
  <si>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</si>
  <si>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</si>
  <si>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</si>
  <si>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</si>
  <si>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</si>
  <si>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</si>
  <si>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</si>
  <si>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</si>
  <si>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</si>
  <si>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</si>
  <si>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</si>
  <si>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</si>
  <si>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</si>
  <si>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</si>
  <si>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</si>
  <si>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</si>
  <si>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</si>
  <si>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</si>
  <si>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</si>
  <si>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</si>
  <si>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</si>
  <si>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</si>
  <si>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</si>
  <si>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</si>
  <si>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</si>
  <si>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</si>
  <si>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</si>
  <si>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</si>
  <si>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</si>
  <si>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</si>
  <si>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</si>
  <si>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</si>
  <si>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</si>
  <si>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</si>
  <si>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</si>
  <si>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</si>
  <si>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</si>
  <si>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</si>
  <si>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</si>
  <si>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</si>
  <si>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</si>
  <si>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</si>
  <si>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</si>
  <si>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</si>
  <si>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</si>
  <si>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</si>
  <si>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</si>
  <si>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</si>
  <si>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</si>
  <si>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</si>
  <si>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</si>
  <si>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</si>
  <si>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</si>
  <si>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</si>
  <si>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</si>
  <si>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</si>
  <si>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</si>
  <si>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</si>
  <si>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</si>
  <si>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</si>
  <si>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</si>
  <si>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</si>
  <si>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</si>
  <si>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</si>
  <si>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</si>
  <si>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</si>
  <si>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</si>
  <si>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</si>
  <si>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</si>
  <si>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</si>
  <si>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</si>
  <si>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</si>
  <si>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</si>
  <si>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</si>
  <si>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</si>
  <si>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</si>
  <si>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</si>
  <si>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</si>
  <si>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</si>
  <si>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</si>
  <si>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</si>
  <si>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</si>
  <si>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</si>
  <si>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</si>
  <si>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</si>
  <si>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</si>
  <si>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</si>
  <si>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</si>
  <si>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</si>
  <si>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</si>
  <si>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</si>
  <si>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</si>
  <si>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</si>
  <si>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</si>
  <si>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</si>
  <si>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</si>
  <si>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</si>
  <si>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</si>
  <si>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</si>
  <si>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</si>
  <si>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</si>
  <si>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</si>
  <si>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</si>
  <si>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</si>
  <si>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</si>
  <si>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</si>
  <si>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</si>
  <si>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</si>
  <si>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</si>
  <si>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</si>
  <si>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</si>
  <si>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</si>
  <si>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</si>
  <si>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</si>
  <si>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</si>
  <si>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</si>
  <si>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</si>
  <si>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</si>
  <si>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</si>
  <si>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</si>
  <si>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</si>
  <si>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</si>
  <si>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</si>
  <si>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</si>
  <si>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</si>
  <si>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</si>
  <si>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</si>
  <si>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</si>
  <si>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</si>
  <si>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</si>
  <si>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</si>
  <si>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</si>
  <si>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</si>
  <si>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</si>
  <si>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</si>
  <si>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</si>
  <si>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</si>
  <si>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</si>
  <si>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</si>
  <si>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</si>
  <si>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</si>
  <si>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</si>
  <si>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</si>
  <si>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</si>
  <si>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</si>
  <si>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</si>
  <si>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</si>
  <si>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</si>
  <si>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</si>
  <si>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</si>
  <si>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</si>
  <si>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</si>
  <si>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</si>
  <si>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</si>
  <si>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</si>
  <si>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</si>
  <si>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</si>
  <si>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</si>
  <si>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</si>
  <si>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</si>
  <si>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</si>
  <si>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</si>
  <si>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</si>
  <si>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</si>
  <si>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</si>
  <si>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</si>
  <si>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</si>
  <si>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</si>
  <si>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</si>
  <si>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</si>
  <si>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</si>
  <si>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</si>
  <si>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</si>
  <si>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</si>
  <si>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</si>
  <si>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</si>
  <si>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</si>
  <si>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</si>
  <si>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</si>
  <si>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</si>
  <si>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</si>
  <si>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</si>
  <si>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</si>
  <si>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</si>
  <si>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</si>
  <si>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</si>
  <si>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</si>
  <si>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</si>
  <si>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</si>
  <si>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</si>
  <si>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</si>
  <si>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</si>
  <si>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</si>
  <si>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</si>
  <si>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</si>
  <si>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</si>
  <si>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</si>
  <si>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</si>
  <si>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</si>
  <si>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</si>
  <si>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</si>
  <si>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</si>
  <si>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</si>
  <si>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</si>
  <si>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</si>
  <si>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</si>
  <si>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</si>
  <si>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</si>
  <si>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</si>
  <si>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</si>
  <si>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</si>
  <si>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</si>
  <si>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</si>
  <si>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</si>
  <si>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</si>
  <si>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</si>
  <si>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</si>
  <si>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</si>
  <si>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</si>
  <si>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</si>
  <si>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</si>
  <si>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</si>
  <si>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</si>
  <si>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</si>
  <si>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</si>
  <si>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</si>
  <si>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</si>
  <si>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</si>
  <si>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</si>
  <si>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</si>
  <si>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</si>
  <si>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</si>
  <si>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</si>
  <si>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</si>
  <si>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</si>
  <si>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</si>
  <si>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</si>
  <si>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</si>
  <si>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</si>
  <si>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</si>
  <si>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</si>
  <si>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</si>
  <si>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</si>
  <si>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</si>
  <si>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</si>
  <si>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</si>
  <si>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</si>
  <si>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</si>
  <si>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</si>
  <si>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</si>
  <si>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</si>
  <si>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</si>
  <si>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</si>
  <si>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</si>
  <si>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</si>
  <si>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</si>
  <si>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</si>
  <si>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</si>
  <si>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</si>
  <si>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</si>
  <si>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</si>
  <si>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</si>
  <si>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</si>
  <si>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</si>
  <si>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</si>
  <si>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</si>
  <si>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</si>
  <si>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</si>
  <si>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</si>
  <si>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</si>
  <si>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</si>
  <si>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</si>
  <si>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</si>
  <si>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</si>
  <si>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</si>
  <si>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</si>
  <si>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</si>
  <si>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</si>
  <si>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</si>
  <si>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</si>
  <si>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</si>
  <si>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</si>
  <si>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</si>
  <si>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</si>
  <si>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</si>
  <si>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</si>
  <si>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</si>
  <si>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</si>
  <si>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</si>
  <si>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</si>
  <si>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</si>
  <si>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</si>
  <si>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</si>
  <si>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</si>
  <si>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</si>
  <si>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</si>
  <si>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</si>
  <si>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</si>
  <si>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</si>
  <si>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</si>
  <si>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</si>
  <si>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</si>
  <si>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</si>
  <si>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</si>
  <si>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</si>
  <si>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</si>
  <si>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</si>
  <si>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</si>
  <si>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</si>
  <si>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</si>
  <si>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</si>
  <si>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</si>
  <si>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</si>
  <si>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</si>
  <si>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</si>
  <si>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</si>
  <si>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</si>
  <si>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</si>
  <si>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</si>
  <si>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</si>
  <si>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</si>
  <si>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</si>
  <si>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</si>
  <si>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</si>
  <si>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</si>
  <si>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</si>
  <si>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</si>
  <si>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</si>
  <si>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</si>
  <si>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</si>
  <si>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</si>
  <si>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</si>
  <si>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</si>
  <si>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</si>
  <si>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</si>
  <si>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</si>
  <si>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</si>
  <si>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</si>
  <si>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</si>
  <si>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</si>
  <si>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</si>
  <si>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</si>
  <si>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</si>
  <si>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</si>
  <si>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</si>
  <si>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</si>
  <si>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</si>
  <si>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</si>
  <si>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</si>
  <si>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</si>
  <si>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</si>
  <si>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</si>
  <si>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</si>
  <si>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</si>
  <si>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</si>
  <si>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</si>
  <si>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</si>
  <si>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</si>
  <si>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</si>
  <si>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</si>
  <si>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</si>
  <si>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</si>
  <si>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</si>
  <si>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</si>
  <si>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</si>
  <si>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</si>
  <si>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</si>
  <si>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</si>
  <si>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</si>
  <si>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</si>
  <si>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</si>
  <si>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</si>
  <si>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</si>
  <si>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</si>
  <si>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</si>
  <si>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</si>
  <si>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</si>
  <si>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</si>
  <si>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</si>
  <si>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</si>
  <si>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</si>
  <si>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</si>
  <si>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</si>
  <si>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</si>
  <si>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</si>
  <si>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</si>
  <si>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</si>
  <si>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</si>
  <si>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</si>
  <si>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</si>
  <si>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</si>
  <si>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</si>
  <si>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</si>
  <si>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</si>
  <si>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</si>
  <si>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</si>
  <si>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</si>
  <si>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</si>
  <si>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</si>
  <si>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</si>
  <si>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</si>
  <si>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</si>
  <si>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</si>
  <si>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</si>
  <si>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</si>
  <si>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</si>
  <si>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</si>
  <si>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</si>
  <si>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</si>
  <si>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</si>
  <si>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</si>
  <si>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</si>
  <si>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</si>
  <si>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</si>
  <si>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</si>
  <si>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</si>
  <si>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</si>
  <si>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</si>
  <si>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</si>
  <si>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</si>
  <si>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</si>
  <si>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</si>
  <si>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</si>
  <si>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</si>
  <si>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</si>
  <si>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</si>
  <si>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</si>
  <si>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</si>
  <si>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</si>
  <si>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</si>
  <si>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</si>
  <si>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</si>
  <si>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</si>
  <si>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</si>
  <si>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</si>
  <si>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</si>
  <si>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</si>
  <si>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</si>
  <si>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</si>
  <si>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</si>
  <si>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</si>
  <si>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</si>
  <si>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</si>
  <si>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</si>
  <si>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</si>
  <si>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</si>
  <si>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</si>
  <si>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</si>
  <si>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</si>
  <si>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</si>
  <si>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</si>
  <si>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</si>
  <si>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</si>
  <si>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</si>
  <si>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</si>
  <si>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</si>
  <si>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</si>
  <si>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</si>
  <si>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</si>
  <si>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</si>
  <si>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</si>
  <si>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</si>
  <si>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</si>
  <si>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</si>
  <si>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</si>
  <si>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</si>
  <si>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</si>
  <si>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</si>
  <si>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</si>
  <si>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</si>
  <si>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</si>
  <si>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</si>
  <si>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</si>
  <si>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</si>
  <si>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</si>
  <si>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</si>
  <si>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</si>
  <si>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</si>
  <si>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</si>
  <si>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</si>
  <si>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</si>
  <si>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</si>
  <si>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</si>
  <si>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</si>
  <si>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</si>
  <si>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</si>
  <si>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</si>
  <si>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</si>
  <si>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</si>
  <si>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</si>
  <si>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</si>
  <si>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</si>
  <si>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</si>
  <si>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</si>
  <si>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</si>
  <si>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</si>
  <si>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</si>
  <si>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</si>
  <si>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</si>
  <si>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</si>
  <si>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</si>
  <si>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</si>
  <si>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</si>
  <si>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</si>
  <si>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</si>
  <si>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</si>
  <si>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</si>
  <si>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</si>
  <si>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</si>
  <si>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</si>
  <si>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</si>
  <si>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</si>
  <si>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</si>
  <si>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</si>
  <si>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</si>
  <si>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</si>
  <si>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</si>
  <si>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</si>
  <si>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</si>
  <si>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</si>
  <si>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</si>
  <si>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</si>
  <si>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</si>
  <si>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</si>
  <si>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</si>
  <si>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</si>
  <si>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</si>
  <si>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</si>
  <si>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</si>
  <si>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</si>
  <si>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</si>
  <si>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</si>
  <si>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</si>
  <si>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</si>
  <si>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</si>
  <si>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</si>
  <si>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</si>
  <si>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</si>
  <si>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</si>
  <si>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</si>
  <si>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</si>
  <si>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</si>
  <si>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</si>
  <si>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</si>
  <si>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</si>
  <si>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</si>
  <si>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</si>
  <si>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</si>
  <si>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</si>
  <si>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</si>
  <si>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</si>
  <si>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</si>
  <si>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</si>
  <si>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</si>
  <si>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</si>
  <si>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</si>
  <si>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</si>
  <si>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</si>
  <si>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</si>
  <si>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</si>
  <si>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</si>
  <si>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</si>
  <si>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</si>
  <si>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</si>
  <si>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</si>
  <si>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</si>
  <si>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</si>
  <si>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</si>
  <si>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</si>
  <si>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</si>
  <si>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</si>
  <si>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</si>
  <si>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</si>
  <si>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</si>
  <si>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</si>
  <si>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</si>
  <si>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</si>
  <si>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</si>
  <si>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</si>
  <si>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</si>
  <si>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</si>
  <si>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</si>
  <si>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</si>
  <si>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</si>
  <si>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</si>
  <si>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</si>
  <si>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</si>
  <si>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</si>
  <si>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</si>
  <si>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</si>
  <si>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</si>
  <si>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</si>
  <si>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</si>
  <si>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</si>
  <si>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</si>
  <si>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</si>
  <si>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</si>
  <si>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</si>
  <si>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</si>
  <si>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</si>
  <si>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</si>
  <si>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</si>
  <si>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</si>
  <si>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</si>
  <si>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</si>
  <si>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</si>
  <si>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</si>
  <si>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</si>
  <si>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</si>
  <si>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</si>
  <si>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</si>
  <si>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</si>
  <si>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</si>
  <si>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</si>
  <si>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</si>
  <si>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</si>
  <si>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</si>
  <si>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</si>
  <si>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</si>
  <si>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</si>
  <si>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</si>
  <si>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</si>
  <si>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</si>
  <si>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</si>
  <si>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</si>
  <si>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</si>
  <si>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</si>
  <si>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</si>
  <si>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</si>
  <si>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</si>
  <si>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</si>
  <si>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</si>
  <si>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</si>
  <si>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</si>
  <si>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</si>
  <si>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</si>
  <si>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</si>
  <si>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</si>
  <si>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</si>
  <si>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</si>
  <si>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</si>
  <si>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</si>
  <si>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</si>
  <si>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</si>
  <si>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</si>
  <si>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</si>
  <si>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</si>
  <si>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</si>
  <si>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</si>
  <si>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</si>
  <si>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</si>
  <si>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</si>
  <si>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</si>
  <si>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</si>
  <si>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</si>
  <si>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</si>
  <si>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</si>
  <si>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</si>
  <si>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</si>
  <si>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</si>
  <si>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</si>
  <si>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</si>
  <si>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</si>
  <si>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</si>
  <si>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</si>
  <si>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</si>
  <si>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</si>
  <si>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</si>
  <si>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</si>
  <si>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</si>
  <si>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</si>
  <si>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</si>
  <si>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</si>
  <si>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</si>
  <si>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</si>
  <si>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</si>
  <si>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</si>
  <si>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</si>
  <si>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</si>
  <si>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</si>
  <si>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</si>
  <si>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</si>
  <si>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</si>
  <si>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</si>
  <si>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</si>
  <si>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</si>
  <si>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</si>
  <si>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</si>
  <si>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</si>
  <si>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</si>
  <si>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</si>
  <si>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</si>
  <si>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</si>
  <si>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</si>
  <si>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</si>
  <si>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</si>
  <si>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</si>
  <si>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</si>
  <si>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</si>
  <si>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</si>
  <si>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</si>
  <si>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</si>
  <si>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</si>
  <si>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</si>
  <si>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</si>
  <si>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</si>
  <si>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</si>
  <si>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</si>
  <si>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</si>
  <si>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</si>
  <si>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</si>
  <si>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</si>
  <si>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</si>
  <si>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</si>
  <si>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</si>
  <si>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</si>
  <si>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</si>
  <si>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</si>
  <si>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</si>
  <si>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</si>
  <si>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</si>
  <si>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</si>
  <si>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</si>
  <si>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</si>
  <si>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</si>
  <si>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</si>
  <si>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</si>
  <si>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</si>
  <si>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</si>
  <si>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</si>
  <si>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</si>
  <si>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</si>
  <si>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</si>
  <si>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</si>
  <si>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</si>
  <si>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</si>
  <si>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</si>
  <si>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</si>
  <si>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</si>
  <si>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</si>
  <si>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</si>
  <si>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</si>
  <si>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</si>
  <si>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</si>
  <si>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</si>
  <si>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</si>
  <si>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</si>
  <si>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</si>
  <si>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</si>
  <si>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</si>
  <si>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</si>
  <si>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</si>
  <si>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</si>
  <si>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</si>
  <si>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</si>
  <si>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</si>
  <si>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</si>
  <si>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</si>
  <si>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</si>
  <si>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</si>
  <si>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</si>
  <si>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</si>
  <si>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</si>
  <si>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</si>
  <si>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</si>
  <si>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</si>
  <si>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</si>
  <si>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</si>
  <si>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</si>
  <si>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</si>
  <si>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</si>
  <si>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</si>
  <si>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</si>
  <si>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</si>
  <si>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</si>
  <si>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</si>
  <si>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</si>
  <si>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</si>
  <si>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</si>
  <si>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</si>
  <si>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</si>
  <si>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</si>
  <si>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</si>
  <si>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</si>
  <si>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</si>
  <si>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</si>
  <si>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</si>
  <si>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</si>
  <si>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</si>
  <si>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</si>
  <si>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</si>
  <si>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</si>
  <si>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</si>
  <si>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</si>
  <si>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</si>
  <si>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</si>
  <si>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</si>
  <si>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</si>
  <si>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</si>
  <si>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</si>
  <si>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</si>
  <si>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</si>
  <si>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</si>
  <si>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</si>
  <si>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</si>
  <si>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</si>
  <si>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</si>
  <si>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</si>
  <si>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</si>
  <si>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</si>
  <si>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</si>
  <si>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</si>
  <si>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</si>
  <si>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</si>
  <si>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</si>
  <si>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</si>
  <si>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</si>
  <si>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</si>
  <si>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</si>
  <si>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</si>
  <si>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</si>
  <si>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</si>
  <si>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</si>
  <si>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</si>
  <si>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</si>
  <si>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</si>
  <si>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</si>
  <si>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</si>
  <si>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</si>
  <si>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</si>
  <si>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</si>
  <si>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</si>
  <si>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</si>
  <si>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</si>
  <si>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</si>
  <si>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</si>
  <si>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</si>
  <si>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</si>
  <si>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</si>
  <si>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</si>
  <si>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</si>
  <si>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</si>
  <si>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</si>
  <si>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</si>
  <si>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</si>
  <si>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</si>
  <si>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</si>
  <si>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</si>
  <si>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</si>
  <si>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</si>
  <si>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</si>
  <si>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</si>
  <si>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</si>
  <si>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</si>
  <si>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</si>
  <si>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</si>
  <si>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</si>
  <si>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</si>
  <si>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</si>
  <si>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</si>
  <si>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</si>
  <si>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</si>
  <si>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</si>
  <si>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</si>
  <si>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</si>
  <si>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</si>
  <si>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</si>
  <si>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</si>
  <si>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</si>
  <si>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</si>
  <si>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</si>
  <si>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</si>
  <si>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</si>
  <si>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</si>
  <si>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</si>
  <si>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</si>
  <si>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</si>
  <si>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</si>
  <si>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</si>
  <si>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</si>
  <si>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</si>
  <si>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</si>
  <si>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</si>
  <si>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</si>
  <si>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</si>
  <si>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</si>
  <si>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</si>
  <si>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</si>
  <si>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</si>
  <si>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</si>
  <si>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</si>
  <si>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</si>
  <si>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</si>
  <si>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</si>
  <si>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</si>
  <si>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</si>
  <si>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</si>
  <si>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</si>
  <si>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</si>
  <si>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</si>
  <si>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</si>
  <si>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</si>
  <si>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</si>
  <si>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</si>
  <si>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</si>
  <si>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</si>
  <si>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</si>
  <si>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</si>
  <si>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</si>
  <si>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</si>
  <si>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</si>
  <si>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</si>
  <si>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</si>
  <si>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</si>
  <si>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</si>
  <si>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</si>
  <si>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</si>
  <si>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</si>
  <si>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</si>
  <si>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</si>
  <si>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</si>
  <si>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</si>
  <si>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</si>
  <si>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</si>
  <si>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</si>
  <si>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</si>
  <si>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</si>
  <si>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</si>
  <si>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</si>
  <si>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</si>
  <si>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</si>
  <si>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</si>
  <si>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</si>
  <si>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</si>
  <si>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</si>
  <si>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</si>
  <si>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</si>
  <si>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</si>
  <si>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</si>
  <si>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</si>
  <si>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</si>
  <si>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</si>
  <si>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</si>
  <si>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</si>
  <si>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</si>
  <si>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</si>
  <si>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</si>
  <si>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</si>
  <si>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</si>
  <si>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</si>
  <si>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</si>
  <si>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</si>
  <si>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</si>
  <si>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</si>
  <si>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</si>
  <si>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</si>
  <si>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</si>
  <si>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</si>
  <si>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</si>
  <si>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</si>
  <si>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</si>
  <si>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</si>
  <si>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</si>
  <si>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</si>
  <si>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</si>
  <si>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</si>
  <si>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</si>
  <si>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</si>
  <si>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</si>
  <si>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</si>
  <si>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</si>
  <si>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</si>
  <si>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</si>
  <si>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</si>
  <si>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</si>
  <si>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</si>
  <si>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</si>
  <si>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</si>
  <si>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</si>
  <si>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</si>
  <si>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</si>
  <si>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</si>
  <si>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</si>
  <si>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</si>
  <si>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</si>
  <si>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</si>
  <si>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</si>
  <si>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</si>
  <si>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</si>
  <si>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</si>
  <si>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</si>
  <si>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</si>
  <si>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</si>
  <si>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</si>
  <si>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</si>
  <si>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</si>
  <si>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</si>
  <si>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</si>
  <si>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</si>
  <si>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</si>
  <si>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</si>
  <si>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</si>
  <si>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</si>
  <si>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</si>
  <si>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</si>
  <si>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</si>
  <si>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</si>
  <si>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</si>
  <si>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</si>
  <si>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</si>
  <si>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</si>
  <si>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</si>
  <si>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</si>
  <si>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</si>
  <si>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</si>
  <si>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</si>
  <si>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</si>
  <si>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</si>
  <si>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</si>
  <si>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</si>
  <si>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</si>
  <si>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</si>
  <si>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</si>
  <si>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</si>
  <si>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</si>
  <si>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</si>
  <si>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</si>
  <si>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</si>
  <si>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</si>
  <si>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</si>
  <si>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</si>
  <si>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</si>
  <si>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</si>
  <si>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</si>
  <si>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</si>
  <si>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</si>
  <si>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</si>
  <si>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</si>
  <si>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</si>
  <si>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</si>
  <si>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</si>
  <si>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</si>
  <si>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</si>
  <si>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</si>
  <si>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</si>
  <si>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</si>
  <si>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</si>
  <si>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</si>
  <si>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</si>
  <si>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</si>
  <si>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</si>
  <si>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</si>
  <si>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</si>
  <si>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</si>
  <si>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</si>
  <si>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</si>
  <si>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</si>
  <si>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</si>
  <si>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</si>
  <si>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</si>
  <si>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</si>
  <si>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</si>
  <si>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</si>
  <si>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</si>
  <si>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</si>
  <si>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</si>
  <si>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</si>
  <si>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</si>
  <si>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</si>
  <si>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</si>
  <si>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</si>
  <si>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</si>
  <si>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</si>
  <si>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</si>
  <si>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</si>
  <si>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</si>
  <si>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</si>
  <si>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</si>
  <si>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</si>
  <si>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</si>
  <si>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</si>
  <si>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</si>
  <si>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</si>
  <si>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</si>
  <si>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</si>
  <si>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</si>
  <si>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</si>
  <si>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</si>
  <si>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</si>
  <si>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</si>
  <si>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</si>
  <si>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</si>
  <si>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</si>
  <si>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</si>
  <si>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</si>
  <si>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</si>
  <si>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</si>
  <si>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</si>
  <si>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</si>
  <si>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</si>
  <si>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</si>
  <si>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</si>
  <si>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</si>
  <si>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</si>
  <si>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</si>
  <si>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</si>
  <si>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</si>
  <si>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</si>
  <si>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</si>
  <si>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</si>
  <si>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</si>
  <si>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</si>
  <si>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</si>
  <si>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</si>
  <si>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</si>
  <si>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</si>
  <si>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</si>
  <si>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</si>
  <si>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</si>
  <si>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</si>
  <si>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</si>
  <si>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</si>
  <si>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</si>
  <si>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</si>
  <si>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</si>
  <si>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</si>
  <si>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</si>
  <si>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</si>
  <si>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</si>
  <si>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</si>
  <si>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</si>
  <si>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</si>
  <si>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</si>
  <si>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</si>
  <si>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</si>
  <si>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</si>
  <si>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</si>
  <si>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</si>
  <si>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</si>
  <si>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</si>
  <si>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</si>
  <si>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</si>
  <si>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</si>
  <si>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</si>
  <si>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</si>
  <si>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</si>
  <si>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</si>
  <si>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</si>
  <si>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</si>
  <si>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</si>
  <si>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</si>
  <si>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</si>
  <si>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</si>
  <si>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</si>
  <si>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</si>
  <si>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</si>
  <si>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</si>
  <si>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</si>
  <si>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</si>
  <si>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</si>
  <si>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</si>
  <si>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</si>
  <si>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</si>
  <si>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</si>
  <si>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</si>
  <si>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</si>
  <si>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</si>
  <si>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</si>
  <si>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</si>
  <si>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</si>
  <si>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</si>
  <si>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</si>
  <si>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</si>
  <si>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</si>
  <si>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</si>
  <si>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</si>
  <si>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</si>
  <si>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</si>
  <si>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</si>
  <si>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</si>
  <si>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</si>
  <si>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</si>
  <si>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</si>
  <si>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</si>
  <si>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</si>
  <si>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</si>
  <si>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</si>
  <si>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</si>
  <si>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</si>
  <si>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</si>
  <si>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</si>
  <si>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</si>
  <si>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</si>
  <si>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</si>
  <si>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</si>
  <si>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</si>
  <si>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</si>
  <si>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</si>
  <si>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</si>
  <si>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</si>
  <si>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</si>
  <si>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</si>
  <si>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</si>
  <si>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</si>
  <si>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</si>
  <si>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</si>
  <si>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</si>
  <si>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</si>
  <si>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</si>
  <si>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</si>
  <si>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</si>
  <si>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</si>
  <si>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</si>
  <si>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</si>
  <si>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</si>
  <si>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</si>
  <si>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</si>
  <si>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</si>
  <si>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</si>
  <si>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</si>
  <si>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</si>
  <si>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</si>
  <si>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</si>
  <si>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</si>
  <si>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</si>
  <si>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</si>
  <si>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</si>
  <si>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</si>
  <si>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</si>
  <si>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</si>
  <si>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</si>
  <si>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</si>
  <si>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</si>
  <si>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</si>
  <si>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</si>
  <si>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</si>
  <si>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</si>
  <si>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</si>
  <si>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</si>
  <si>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</si>
  <si>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</si>
  <si>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</si>
  <si>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</si>
  <si>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</si>
  <si>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</si>
  <si>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</si>
  <si>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</si>
  <si>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</si>
  <si>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</si>
  <si>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</si>
  <si>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</si>
  <si>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</si>
  <si>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</si>
  <si>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</si>
  <si>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</si>
  <si>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</si>
  <si>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</si>
  <si>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</si>
  <si>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</si>
  <si>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</si>
  <si>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</si>
  <si>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</si>
  <si>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</si>
  <si>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</si>
  <si>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</si>
  <si>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</si>
  <si>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</si>
  <si>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</si>
  <si>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</si>
  <si>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</si>
  <si>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</si>
  <si>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</si>
  <si>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</si>
  <si>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</si>
  <si>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</si>
  <si>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</si>
  <si>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</si>
  <si>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</si>
  <si>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</si>
  <si>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</si>
  <si>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</si>
  <si>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</si>
  <si>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</si>
  <si>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</si>
  <si>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</si>
  <si>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</si>
  <si>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</si>
  <si>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</si>
  <si>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</si>
  <si>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</si>
  <si>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</si>
  <si>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</si>
  <si>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</si>
  <si>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</si>
  <si>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</si>
  <si>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</si>
  <si>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</si>
  <si>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</si>
  <si>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</si>
  <si>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</si>
  <si>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</si>
  <si>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</si>
  <si>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</si>
  <si>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</si>
  <si>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</si>
  <si>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</si>
  <si>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</si>
  <si>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</si>
  <si>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</si>
  <si>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</si>
  <si>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</si>
  <si>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</si>
  <si>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</si>
  <si>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</si>
  <si>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</si>
  <si>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</si>
  <si>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</si>
  <si>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</si>
  <si>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</si>
  <si>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</si>
  <si>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</si>
  <si>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</si>
  <si>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</si>
  <si>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</si>
  <si>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</si>
  <si>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</si>
  <si>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</si>
  <si>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</si>
  <si>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</si>
  <si>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</si>
  <si>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</si>
  <si>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</si>
  <si>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</si>
  <si>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</si>
  <si>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</si>
  <si>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</si>
  <si>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</si>
  <si>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</si>
  <si>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</si>
  <si>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</si>
  <si>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</si>
  <si>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</si>
  <si>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</si>
  <si>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</si>
  <si>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</si>
  <si>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</si>
  <si>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</si>
  <si>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</si>
  <si>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</si>
  <si>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</si>
  <si>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</si>
  <si>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</si>
  <si>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</si>
  <si>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</si>
  <si>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</si>
  <si>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</si>
  <si>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</si>
  <si>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</si>
  <si>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</si>
  <si>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</si>
  <si>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</si>
  <si>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</si>
  <si>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</si>
  <si>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</si>
  <si>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</si>
  <si>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</si>
  <si>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</si>
  <si>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</si>
  <si>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</si>
  <si>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</si>
  <si>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</si>
  <si>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</si>
  <si>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</si>
  <si>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</si>
  <si>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</si>
  <si>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</si>
  <si>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</si>
  <si>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</si>
  <si>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</si>
  <si>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</si>
  <si>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</si>
  <si>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</si>
  <si>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</si>
  <si>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</si>
  <si>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</si>
  <si>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</si>
  <si>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</si>
  <si>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</si>
  <si>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</si>
  <si>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</si>
  <si>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</si>
  <si>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</si>
  <si>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</si>
  <si>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</si>
  <si>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</si>
  <si>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</si>
  <si>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</si>
  <si>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</si>
  <si>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</si>
  <si>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</si>
  <si>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</si>
  <si>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</si>
  <si>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</si>
  <si>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</si>
  <si>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</si>
  <si>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</si>
  <si>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</si>
  <si>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</si>
  <si>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</si>
  <si>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</si>
  <si>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</si>
  <si>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</si>
  <si>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</si>
  <si>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</si>
  <si>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</si>
  <si>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</si>
  <si>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</si>
  <si>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</si>
  <si>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</si>
  <si>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</si>
  <si>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</si>
  <si>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</si>
  <si>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</si>
  <si>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</si>
  <si>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</si>
  <si>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</si>
  <si>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</si>
  <si>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</si>
  <si>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</si>
  <si>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</si>
  <si>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</si>
  <si>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</si>
  <si>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</si>
  <si>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</si>
  <si>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</si>
  <si>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</si>
  <si>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</si>
  <si>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</si>
  <si>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</si>
  <si>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</si>
  <si>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</si>
  <si>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</si>
  <si>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</si>
  <si>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</si>
  <si>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</si>
  <si>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</si>
  <si>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</si>
  <si>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</si>
  <si>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</si>
  <si>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</si>
  <si>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</si>
  <si>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</si>
  <si>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</si>
  <si>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</si>
  <si>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</si>
  <si>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</si>
  <si>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</si>
  <si>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</si>
  <si>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</si>
  <si>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</si>
  <si>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</si>
  <si>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</si>
  <si>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</si>
  <si>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</si>
  <si>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</si>
  <si>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</si>
  <si>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</si>
  <si>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</si>
  <si>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</si>
  <si>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</si>
  <si>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</si>
  <si>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</si>
  <si>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</si>
  <si>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</si>
  <si>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</si>
  <si>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</si>
  <si>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</si>
  <si>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</si>
  <si>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</si>
  <si>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</si>
  <si>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</si>
  <si>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</si>
  <si>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</si>
  <si>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</si>
  <si>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</si>
  <si>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</si>
  <si>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</si>
  <si>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</si>
  <si>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</si>
  <si>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</si>
  <si>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</si>
  <si>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</si>
  <si>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</si>
  <si>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</si>
  <si>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</si>
  <si>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</si>
  <si>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</si>
  <si>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</si>
  <si>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</si>
  <si>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</si>
  <si>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</si>
  <si>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</si>
  <si>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</si>
  <si>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</si>
  <si>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</si>
  <si>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</si>
  <si>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</si>
  <si>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</si>
  <si>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</si>
  <si>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</si>
  <si>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</si>
  <si>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</si>
  <si>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</si>
  <si>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</si>
  <si>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</si>
  <si>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</si>
  <si>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</si>
  <si>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</si>
  <si>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</si>
  <si>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</si>
  <si>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</si>
  <si>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</si>
  <si>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</si>
  <si>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</si>
  <si>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</si>
  <si>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</si>
  <si>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</si>
  <si>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</si>
  <si>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</si>
  <si>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</si>
  <si>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</si>
  <si>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</si>
  <si>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</si>
  <si>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</si>
  <si>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</si>
  <si>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</si>
  <si>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</si>
  <si>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</si>
  <si>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</si>
  <si>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</si>
  <si>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</si>
  <si>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</si>
  <si>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</si>
  <si>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</si>
  <si>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</si>
  <si>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</si>
  <si>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</si>
  <si>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</si>
  <si>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</si>
  <si>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</si>
  <si>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</si>
  <si>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</si>
  <si>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</si>
  <si>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</si>
  <si>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</si>
  <si>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</si>
  <si>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</si>
  <si>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</si>
  <si>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</si>
  <si>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</si>
  <si>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</si>
  <si>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</si>
  <si>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</si>
  <si>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</si>
  <si>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</si>
  <si>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</si>
  <si>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</si>
  <si>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</si>
  <si>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</si>
  <si>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</si>
  <si>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</si>
  <si>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</si>
  <si>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</si>
  <si>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</si>
  <si>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</si>
  <si>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</si>
  <si>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</si>
  <si>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</si>
  <si>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</si>
  <si>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</si>
  <si>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</si>
  <si>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</si>
  <si>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</si>
  <si>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</si>
  <si>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</si>
  <si>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</si>
  <si>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</si>
  <si>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</si>
  <si>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</si>
  <si>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</si>
  <si>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</si>
  <si>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</si>
  <si>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</si>
  <si>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</si>
  <si>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</si>
  <si>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</si>
  <si>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</si>
  <si>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</si>
  <si>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</si>
  <si>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</si>
  <si>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</si>
  <si>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</si>
  <si>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</si>
  <si>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</si>
  <si>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</si>
  <si>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</si>
  <si>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</si>
  <si>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</si>
  <si>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</si>
  <si>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</si>
  <si>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</si>
  <si>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</si>
  <si>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</si>
  <si>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</si>
  <si>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</si>
  <si>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</si>
  <si>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</si>
  <si>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</si>
  <si>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</si>
  <si>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</si>
  <si>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</si>
  <si>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</si>
  <si>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</si>
  <si>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</si>
  <si>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</si>
  <si>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</si>
  <si>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</si>
  <si>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</si>
  <si>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</si>
  <si>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</si>
  <si>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</si>
  <si>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</si>
  <si>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</si>
  <si>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</si>
  <si>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</si>
  <si>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</si>
  <si>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</si>
  <si>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</si>
  <si>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</si>
  <si>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</si>
  <si>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</si>
  <si>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</si>
  <si>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</si>
  <si>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</si>
  <si>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</si>
  <si>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</si>
  <si>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</si>
  <si>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</si>
  <si>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</si>
  <si>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</si>
  <si>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</si>
  <si>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</si>
  <si>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</si>
  <si>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</si>
  <si>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</si>
  <si>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</si>
  <si>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</si>
  <si>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</si>
  <si>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</si>
  <si>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</si>
  <si>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</si>
  <si>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</si>
  <si>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</si>
  <si>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</si>
  <si>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</si>
  <si>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</si>
  <si>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</si>
  <si>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</si>
  <si>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</si>
  <si>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</si>
  <si>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</si>
  <si>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</si>
  <si>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</si>
  <si>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</si>
  <si>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</si>
  <si>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</si>
  <si>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</si>
  <si>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</si>
  <si>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</si>
  <si>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</si>
  <si>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</si>
  <si>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</si>
  <si>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</si>
  <si>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</si>
  <si>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</si>
  <si>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</si>
  <si>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</si>
  <si>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</si>
  <si>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</si>
  <si>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</si>
  <si>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</si>
  <si>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</si>
  <si>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</si>
  <si>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</si>
  <si>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</si>
  <si>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</si>
  <si>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</si>
  <si>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</si>
  <si>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</si>
  <si>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</si>
  <si>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</si>
  <si>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</si>
  <si>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</si>
  <si>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</si>
  <si>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</si>
  <si>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</si>
  <si>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</si>
  <si>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</si>
  <si>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</si>
  <si>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</si>
  <si>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</si>
  <si>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</si>
  <si>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</si>
  <si>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</si>
  <si>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</si>
  <si>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</si>
  <si>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</si>
  <si>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</si>
  <si>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</si>
  <si>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</si>
  <si>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</si>
  <si>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</si>
  <si>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</si>
  <si>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</si>
  <si>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</si>
  <si>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</si>
  <si>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</si>
  <si>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</si>
  <si>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</si>
  <si>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</si>
  <si>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</si>
  <si>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</si>
  <si>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</si>
  <si>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</si>
  <si>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</si>
  <si>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</si>
  <si>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</si>
  <si>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</si>
  <si>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</si>
  <si>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</si>
  <si>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</si>
  <si>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</si>
  <si>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</si>
  <si>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</si>
  <si>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</si>
  <si>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</si>
  <si>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</si>
  <si>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</si>
  <si>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</si>
  <si>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</si>
  <si>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</si>
  <si>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</si>
  <si>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</si>
  <si>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</si>
  <si>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</si>
  <si>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</si>
  <si>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</si>
  <si>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</si>
  <si>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</si>
  <si>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</si>
  <si>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</si>
  <si>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</si>
  <si>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</si>
  <si>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</si>
  <si>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</si>
  <si>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</si>
  <si>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</si>
  <si>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</si>
  <si>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</si>
  <si>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</si>
  <si>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</si>
  <si>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</si>
  <si>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</si>
  <si>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</si>
  <si>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</si>
  <si>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</si>
  <si>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</si>
  <si>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</si>
  <si>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</si>
  <si>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</si>
  <si>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</si>
  <si>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</si>
  <si>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</si>
  <si>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</si>
  <si>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</si>
  <si>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</si>
  <si>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</si>
  <si>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</si>
  <si>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</si>
  <si>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</si>
  <si>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</si>
  <si>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</si>
  <si>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</si>
  <si>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</si>
  <si>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</si>
  <si>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</si>
  <si>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</si>
  <si>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</si>
  <si>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</si>
  <si>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</si>
  <si>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</si>
  <si>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</si>
  <si>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</si>
  <si>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</si>
  <si>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</si>
  <si>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</si>
  <si>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</si>
  <si>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</si>
  <si>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</si>
  <si>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</si>
  <si>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</si>
  <si>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</si>
  <si>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</si>
  <si>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</si>
  <si>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</si>
  <si>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</si>
  <si>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</si>
  <si>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</si>
  <si>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</si>
  <si>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</si>
  <si>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</si>
  <si>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</si>
  <si>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</si>
  <si>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</si>
  <si>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</si>
  <si>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</si>
  <si>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</si>
  <si>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</si>
  <si>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</si>
  <si>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</si>
  <si>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</si>
  <si>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</si>
  <si>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</si>
  <si>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</si>
  <si>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</si>
  <si>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</si>
  <si>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</si>
  <si>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</si>
  <si>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</si>
  <si>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</si>
  <si>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</si>
  <si>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</si>
  <si>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</si>
  <si>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</si>
  <si>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</si>
  <si>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</si>
  <si>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</si>
  <si>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</si>
  <si>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</si>
  <si>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</si>
  <si>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</si>
  <si>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</si>
  <si>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</si>
  <si>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</si>
  <si>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</si>
  <si>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</si>
  <si>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</si>
  <si>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</si>
  <si>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</si>
  <si>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</si>
  <si>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</si>
  <si>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</si>
  <si>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</si>
  <si>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</si>
  <si>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</si>
  <si>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</si>
  <si>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</si>
  <si>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</si>
  <si>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</si>
  <si>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</si>
  <si>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</si>
  <si>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</si>
  <si>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</si>
  <si>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</si>
  <si>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</si>
  <si>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</si>
  <si>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</si>
  <si>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</si>
  <si>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</si>
  <si>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</si>
  <si>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</si>
  <si>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</si>
  <si>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</si>
  <si>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</si>
  <si>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</si>
  <si>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</si>
  <si>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</si>
  <si>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</si>
  <si>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</si>
  <si>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</si>
  <si>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</si>
  <si>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</si>
  <si>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</si>
  <si>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</si>
  <si>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</si>
  <si>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</si>
  <si>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</si>
  <si>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</si>
  <si>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</si>
  <si>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</si>
  <si>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</si>
  <si>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</si>
  <si>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</si>
  <si>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</si>
  <si>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</si>
  <si>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</si>
  <si>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</si>
  <si>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</si>
  <si>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</si>
  <si>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</si>
  <si>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</si>
  <si>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</si>
  <si>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</si>
  <si>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</si>
  <si>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</si>
  <si>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</si>
  <si>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</si>
  <si>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</si>
  <si>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</si>
  <si>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</si>
  <si>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</si>
  <si>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</si>
  <si>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</si>
  <si>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</si>
  <si>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</si>
  <si>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</si>
  <si>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</si>
  <si>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</si>
  <si>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</si>
  <si>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</si>
  <si>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</si>
  <si>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</si>
  <si>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</si>
  <si>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</si>
  <si>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</si>
  <si>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</si>
  <si>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</si>
  <si>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</si>
  <si>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</si>
  <si>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</si>
  <si>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</si>
  <si>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</si>
  <si>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</si>
  <si>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</si>
  <si>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</si>
  <si>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</si>
  <si>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</si>
  <si>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</si>
  <si>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</si>
  <si>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</si>
  <si>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</si>
  <si>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</si>
  <si>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</si>
  <si>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</si>
  <si>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</si>
  <si>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</si>
  <si>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</si>
  <si>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</si>
  <si>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</si>
  <si>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</si>
  <si>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</si>
  <si>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</si>
  <si>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</si>
  <si>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</si>
  <si>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</si>
  <si>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</si>
  <si>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</si>
  <si>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</si>
  <si>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</si>
  <si>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</si>
  <si>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</si>
  <si>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</si>
  <si>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</si>
  <si>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</si>
  <si>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</si>
  <si>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</si>
  <si>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</si>
  <si>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</si>
  <si>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</si>
  <si>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</si>
  <si>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</si>
  <si>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</si>
  <si>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</si>
  <si>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</si>
  <si>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</si>
  <si>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</si>
  <si>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</si>
  <si>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</si>
  <si>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</si>
  <si>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</si>
  <si>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</si>
  <si>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</si>
  <si>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</si>
  <si>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</si>
  <si>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</si>
  <si>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</si>
  <si>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</si>
  <si>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</si>
  <si>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</si>
  <si>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</si>
  <si>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</si>
  <si>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</si>
  <si>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</si>
  <si>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</si>
  <si>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</si>
  <si>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</si>
  <si>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</si>
  <si>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</si>
  <si>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</si>
  <si>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</si>
  <si>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</si>
  <si>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</si>
  <si>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</si>
  <si>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</si>
  <si>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</si>
  <si>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</si>
  <si>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</si>
  <si>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</si>
  <si>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</si>
  <si>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</si>
  <si>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</si>
  <si>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</si>
  <si>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</si>
  <si>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</si>
  <si>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</si>
  <si>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</si>
  <si>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</si>
  <si>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</si>
  <si>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</si>
  <si>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</si>
  <si>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</si>
  <si>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</si>
  <si>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</si>
  <si>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</si>
  <si>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</si>
  <si>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</si>
  <si>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</si>
  <si>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</si>
  <si>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</si>
  <si>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</si>
  <si>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</si>
  <si>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</si>
  <si>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</si>
  <si>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</si>
  <si>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</si>
  <si>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</si>
  <si>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</si>
  <si>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</si>
  <si>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</si>
  <si>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</si>
  <si>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</si>
  <si>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</si>
  <si>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</si>
  <si>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</si>
  <si>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</si>
  <si>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</si>
  <si>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</si>
  <si>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</si>
  <si>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</si>
  <si>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</si>
  <si>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</si>
  <si>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</si>
  <si>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</si>
  <si>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</si>
  <si>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</si>
  <si>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</si>
  <si>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</si>
  <si>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</si>
  <si>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</si>
  <si>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</si>
  <si>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</si>
  <si>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</si>
  <si>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</si>
  <si>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</si>
  <si>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</si>
  <si>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</si>
  <si>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</si>
  <si>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</si>
  <si>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</si>
  <si>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</si>
  <si>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</si>
  <si>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</si>
  <si>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</si>
  <si>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</si>
  <si>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</si>
  <si>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</si>
  <si>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</si>
  <si>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</si>
  <si>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</si>
  <si>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</si>
  <si>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</si>
  <si>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</si>
  <si>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</si>
  <si>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</si>
  <si>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</si>
  <si>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</si>
  <si>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</si>
  <si>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</si>
  <si>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</si>
  <si>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</si>
  <si>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</si>
  <si>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</si>
  <si>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</si>
  <si>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</si>
  <si>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</si>
  <si>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</si>
  <si>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</si>
  <si>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</si>
  <si>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</si>
  <si>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</si>
  <si>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</si>
  <si>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</si>
  <si>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</si>
  <si>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</si>
  <si>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</si>
  <si>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</si>
  <si>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</si>
  <si>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</si>
  <si>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</si>
  <si>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</si>
  <si>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</si>
  <si>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</si>
  <si>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</si>
  <si>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</si>
  <si>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</si>
  <si>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</si>
  <si>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</si>
  <si>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</si>
  <si>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</si>
  <si>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</si>
  <si>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</si>
  <si>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</si>
  <si>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</si>
  <si>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</si>
  <si>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</si>
  <si>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</si>
  <si>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</si>
  <si>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</si>
  <si>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</si>
  <si>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</si>
  <si>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</si>
  <si>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</si>
  <si>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</si>
  <si>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</si>
  <si>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</si>
  <si>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</si>
  <si>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</si>
  <si>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</si>
  <si>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</si>
  <si>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</si>
  <si>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</si>
  <si>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</si>
  <si>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</si>
  <si>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</si>
  <si>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</si>
  <si>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</si>
  <si>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</si>
  <si>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</si>
  <si>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</si>
  <si>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</si>
  <si>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</si>
  <si>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</si>
  <si>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</si>
  <si>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</si>
  <si>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</si>
  <si>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</si>
  <si>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</si>
  <si>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</si>
  <si>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</si>
  <si>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</si>
  <si>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</si>
  <si>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</si>
  <si>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</si>
  <si>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</si>
  <si>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</si>
  <si>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</si>
  <si>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</si>
  <si>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</si>
  <si>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</si>
  <si>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</si>
  <si>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</si>
  <si>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</si>
  <si>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</si>
  <si>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</si>
  <si>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</si>
  <si>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</si>
  <si>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</si>
  <si>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</si>
  <si>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</si>
  <si>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</si>
  <si>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</si>
  <si>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</si>
  <si>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</si>
  <si>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</si>
  <si>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</si>
  <si>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</si>
  <si>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</si>
  <si>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</si>
  <si>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</si>
  <si>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</si>
  <si>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</si>
  <si>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</si>
  <si>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</si>
  <si>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</si>
  <si>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</si>
  <si>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</si>
  <si>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</si>
  <si>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</si>
  <si>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</si>
  <si>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</si>
  <si>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</si>
  <si>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</si>
  <si>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</si>
  <si>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</si>
  <si>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</si>
  <si>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</si>
  <si>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</si>
  <si>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</si>
  <si>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</si>
  <si>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</si>
  <si>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</si>
  <si>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</si>
  <si>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</si>
  <si>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</si>
  <si>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</si>
  <si>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</si>
  <si>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</si>
  <si>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</si>
  <si>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</si>
  <si>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</si>
  <si>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</si>
  <si>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</si>
  <si>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</si>
  <si>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</si>
  <si>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</si>
  <si>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</si>
  <si>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</si>
  <si>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</si>
  <si>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</si>
  <si>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</si>
  <si>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</si>
  <si>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</si>
  <si>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</si>
  <si>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</si>
  <si>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</si>
  <si>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</si>
  <si>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</si>
  <si>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</si>
  <si>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</si>
  <si>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</si>
  <si>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</si>
  <si>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</si>
  <si>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</si>
  <si>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</si>
  <si>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</si>
  <si>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</si>
  <si>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</si>
  <si>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</si>
  <si>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</si>
  <si>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</si>
  <si>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</si>
  <si>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</si>
  <si>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</si>
  <si>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</si>
  <si>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</si>
  <si>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</si>
  <si>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</si>
  <si>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</si>
  <si>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</si>
  <si>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</si>
  <si>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</si>
  <si>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</si>
  <si>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</si>
  <si>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</si>
  <si>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</si>
  <si>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</si>
  <si>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</si>
  <si>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</si>
  <si>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</si>
  <si>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</si>
  <si>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</si>
  <si>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</si>
  <si>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</si>
  <si>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</si>
  <si>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</si>
  <si>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</si>
  <si>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</si>
  <si>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</si>
  <si>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</si>
  <si>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</si>
  <si>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</si>
  <si>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</si>
  <si>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</si>
  <si>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</si>
  <si>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</si>
  <si>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</si>
  <si>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</si>
  <si>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</si>
  <si>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</si>
  <si>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</si>
  <si>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</si>
  <si>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</si>
  <si>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</si>
  <si>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</si>
  <si>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</si>
  <si>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</si>
  <si>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</si>
  <si>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</si>
  <si>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</si>
  <si>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</si>
  <si>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</si>
  <si>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</si>
  <si>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</si>
  <si>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</si>
  <si>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</si>
  <si>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</si>
  <si>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</si>
  <si>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</si>
  <si>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</si>
  <si>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</si>
  <si>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</si>
  <si>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</si>
  <si>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</si>
  <si>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</si>
  <si>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</si>
  <si>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</si>
  <si>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</si>
  <si>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</si>
  <si>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</si>
  <si>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</si>
  <si>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</si>
  <si>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</si>
  <si>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</si>
  <si>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</si>
  <si>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</si>
  <si>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</si>
  <si>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</si>
  <si>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</si>
  <si>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</si>
  <si>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</si>
  <si>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</si>
  <si>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</si>
  <si>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</si>
  <si>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</si>
  <si>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</si>
  <si>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</si>
  <si>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</si>
  <si>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</si>
  <si>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</si>
  <si>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</si>
  <si>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</si>
  <si>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</si>
  <si>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</si>
  <si>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</si>
  <si>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</si>
  <si>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</si>
  <si>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</si>
  <si>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</si>
  <si>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</si>
  <si>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</si>
  <si>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</si>
  <si>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</si>
  <si>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</si>
  <si>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</si>
  <si>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</si>
  <si>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</si>
  <si>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</si>
  <si>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</si>
  <si>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</si>
  <si>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</si>
  <si>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</si>
  <si>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</si>
  <si>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</si>
  <si>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</si>
  <si>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</si>
  <si>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</si>
  <si>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</si>
  <si>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</si>
  <si>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</si>
  <si>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</si>
  <si>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</si>
  <si>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</si>
  <si>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</si>
  <si>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</si>
  <si>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</si>
  <si>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</si>
  <si>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</si>
  <si>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</si>
  <si>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</si>
  <si>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</si>
  <si>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</si>
  <si>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</si>
  <si>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</si>
  <si>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</si>
  <si>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</si>
  <si>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</si>
  <si>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</si>
  <si>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</si>
  <si>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</si>
  <si>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</si>
  <si>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</si>
  <si>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</si>
  <si>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</si>
  <si>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</si>
  <si>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</si>
  <si>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</si>
  <si>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</si>
  <si>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</si>
  <si>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</si>
  <si>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</si>
  <si>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</si>
  <si>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</si>
  <si>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</si>
  <si>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</si>
  <si>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</si>
  <si>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</si>
  <si>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</si>
  <si>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</si>
  <si>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</si>
  <si>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</si>
  <si>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</si>
  <si>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</si>
  <si>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</si>
  <si>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</si>
  <si>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</si>
  <si>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</si>
  <si>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</si>
  <si>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</si>
  <si>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</si>
  <si>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</si>
  <si>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</si>
  <si>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</si>
  <si>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</si>
  <si>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</si>
  <si>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</si>
  <si>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</si>
  <si>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</si>
  <si>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</si>
  <si>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</si>
  <si>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</si>
  <si>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</si>
  <si>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</si>
  <si>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</si>
  <si>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</si>
  <si>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</si>
  <si>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</si>
  <si>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</si>
  <si>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</si>
  <si>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</si>
  <si>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</si>
  <si>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</si>
  <si>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</si>
  <si>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</si>
  <si>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</si>
  <si>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</si>
  <si>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</si>
  <si>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</si>
  <si>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</si>
  <si>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</si>
  <si>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</si>
  <si>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</si>
  <si>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</si>
  <si>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</si>
  <si>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</si>
  <si>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</si>
  <si>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</si>
  <si>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</si>
  <si>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</si>
  <si>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</si>
  <si>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</si>
  <si>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</si>
  <si>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</si>
  <si>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</si>
  <si>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</si>
  <si>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</si>
  <si>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</si>
  <si>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</si>
  <si>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</si>
  <si>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</si>
  <si>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</si>
  <si>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</si>
  <si>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</si>
  <si>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</si>
  <si>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</si>
  <si>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</si>
  <si>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</si>
  <si>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</si>
  <si>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</si>
  <si>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</si>
  <si>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</si>
  <si>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</si>
  <si>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</si>
  <si>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</si>
  <si>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</si>
  <si>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</si>
  <si>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</si>
  <si>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</si>
  <si>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</si>
  <si>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</si>
  <si>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</si>
  <si>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</si>
  <si>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</si>
  <si>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</si>
  <si>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</si>
  <si>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</si>
  <si>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</si>
  <si>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</si>
  <si>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</si>
  <si>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</si>
  <si>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</si>
  <si>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</si>
  <si>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</si>
  <si>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</si>
  <si>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</si>
  <si>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</si>
  <si>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</si>
  <si>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</si>
  <si>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</si>
  <si>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</si>
  <si>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</si>
  <si>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</si>
  <si>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</si>
  <si>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</si>
  <si>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</si>
  <si>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</si>
  <si>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</si>
  <si>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</si>
  <si>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</si>
  <si>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</si>
  <si>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</si>
  <si>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</si>
  <si>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</si>
  <si>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</si>
  <si>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</si>
  <si>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</si>
  <si>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</si>
  <si>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</si>
  <si>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</si>
  <si>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</si>
  <si>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</si>
  <si>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</si>
  <si>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</si>
  <si>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</si>
  <si>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</si>
  <si>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</si>
  <si>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</si>
  <si>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</si>
  <si>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</si>
  <si>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</si>
  <si>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</si>
  <si>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</si>
  <si>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</si>
  <si>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</si>
  <si>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</si>
  <si>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</si>
  <si>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</si>
  <si>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</si>
  <si>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</si>
  <si>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</si>
  <si>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</si>
  <si>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</si>
  <si>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</si>
  <si>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</si>
  <si>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</si>
  <si>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</si>
  <si>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</si>
  <si>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</si>
  <si>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</si>
  <si>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</si>
  <si>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</si>
  <si>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</si>
  <si>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</si>
  <si>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</si>
  <si>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</si>
  <si>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</si>
  <si>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</si>
  <si>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</si>
  <si>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</si>
  <si>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</si>
  <si>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</si>
  <si>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</si>
  <si>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</si>
  <si>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</si>
  <si>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</si>
  <si>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</si>
  <si>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</si>
  <si>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</si>
  <si>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</si>
  <si>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</si>
  <si>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</si>
  <si>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</si>
  <si>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</si>
  <si>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</si>
  <si>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</si>
  <si>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</si>
  <si>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</si>
  <si>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</si>
  <si>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</si>
  <si>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</si>
  <si>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</si>
  <si>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</si>
  <si>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</si>
  <si>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</si>
  <si>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</si>
  <si>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</si>
  <si>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</si>
  <si>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</si>
  <si>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</si>
  <si>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</si>
  <si>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</si>
  <si>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</si>
  <si>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</si>
  <si>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</si>
  <si>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</si>
  <si>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</si>
  <si>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</si>
  <si>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</si>
  <si>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</si>
  <si>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</si>
  <si>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</si>
  <si>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</si>
  <si>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</si>
  <si>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</si>
  <si>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</si>
  <si>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</si>
  <si>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</si>
  <si>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</si>
  <si>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</si>
  <si>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</si>
  <si>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</si>
  <si>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</si>
  <si>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</si>
  <si>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</si>
  <si>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</si>
  <si>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</si>
  <si>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</si>
  <si>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</si>
  <si>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</si>
  <si>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</si>
  <si>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</si>
  <si>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</si>
  <si>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</si>
  <si>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</si>
  <si>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</si>
  <si>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</si>
  <si>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</si>
  <si>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</si>
  <si>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</si>
  <si>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</si>
  <si>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</si>
  <si>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</si>
  <si>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</si>
  <si>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</si>
  <si>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</si>
  <si>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</si>
  <si>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</si>
  <si>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</si>
  <si>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</si>
  <si>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</si>
  <si>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</si>
  <si>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</si>
  <si>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</si>
  <si>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</si>
  <si>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</si>
  <si>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</si>
  <si>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</si>
  <si>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</si>
  <si>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</si>
  <si>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</si>
  <si>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</si>
  <si>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</si>
  <si>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</si>
  <si>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</si>
  <si>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</si>
  <si>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</si>
  <si>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</si>
  <si>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</si>
  <si>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</si>
  <si>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</si>
  <si>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</si>
  <si>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</si>
  <si>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</si>
  <si>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</si>
  <si>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</si>
  <si>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</si>
  <si>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</si>
  <si>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</si>
  <si>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</si>
  <si>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</si>
  <si>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</si>
  <si>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</si>
  <si>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</si>
  <si>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</si>
  <si>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</si>
  <si>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</si>
  <si>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</si>
  <si>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</si>
  <si>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</si>
  <si>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</si>
  <si>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</si>
  <si>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</si>
  <si>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</si>
  <si>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</si>
  <si>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</si>
  <si>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</si>
  <si>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</si>
  <si>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</si>
  <si>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</si>
  <si>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</si>
  <si>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</si>
  <si>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</si>
  <si>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</si>
  <si>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</si>
  <si>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</si>
  <si>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</si>
  <si>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</si>
  <si>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</si>
  <si>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</si>
  <si>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</si>
  <si>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</si>
  <si>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</si>
  <si>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</si>
  <si>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</si>
  <si>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</si>
  <si>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</si>
  <si>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</si>
  <si>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</si>
  <si>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</si>
  <si>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</si>
  <si>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</si>
  <si>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</si>
  <si>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</si>
  <si>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</si>
  <si>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</si>
  <si>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</si>
  <si>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</si>
  <si>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</si>
  <si>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</si>
  <si>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</si>
  <si>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</si>
  <si>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</si>
  <si>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</si>
  <si>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</si>
  <si>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</si>
  <si>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</si>
  <si>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</si>
  <si>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</si>
  <si>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</si>
  <si>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</si>
  <si>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</si>
  <si>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</si>
  <si>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</si>
  <si>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</si>
  <si>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</si>
  <si>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</si>
  <si>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</si>
  <si>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</si>
  <si>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</si>
  <si>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</si>
  <si>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</si>
  <si>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</si>
  <si>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</si>
  <si>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</si>
  <si>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</si>
  <si>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</si>
  <si>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</si>
  <si>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</si>
  <si>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</si>
  <si>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</si>
  <si>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</si>
  <si>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</si>
  <si>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</si>
  <si>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</si>
  <si>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</si>
  <si>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</si>
  <si>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</si>
  <si>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</si>
  <si>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</si>
  <si>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</si>
  <si>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</si>
  <si>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</si>
  <si>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</si>
  <si>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</si>
  <si>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</si>
  <si>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</si>
  <si>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</si>
  <si>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</si>
  <si>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</si>
  <si>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</si>
  <si>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</si>
  <si>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</si>
  <si>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</si>
  <si>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</si>
  <si>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</si>
  <si>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</si>
  <si>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</si>
  <si>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</si>
  <si>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</si>
  <si>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</si>
  <si>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</si>
  <si>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</si>
  <si>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</si>
  <si>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</si>
  <si>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</si>
  <si>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</si>
  <si>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</si>
  <si>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</si>
  <si>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</si>
  <si>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</si>
  <si>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</si>
  <si>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</si>
  <si>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</si>
  <si>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</si>
  <si>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</si>
  <si>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</si>
  <si>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</si>
  <si>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</si>
  <si>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</si>
  <si>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</si>
  <si>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</si>
  <si>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</si>
  <si>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</si>
  <si>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</si>
  <si>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</si>
  <si>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</si>
  <si>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</si>
  <si>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</si>
  <si>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</si>
  <si>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</si>
  <si>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</si>
  <si>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</si>
  <si>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</si>
  <si>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</si>
  <si>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</si>
  <si>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</si>
  <si>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</si>
  <si>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</si>
  <si>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</si>
  <si>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</si>
  <si>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</si>
  <si>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</si>
  <si>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</si>
  <si>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</si>
  <si>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</si>
  <si>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</si>
  <si>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</si>
  <si>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</si>
  <si>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</si>
  <si>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</si>
  <si>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</si>
  <si>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</si>
  <si>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</si>
  <si>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</si>
  <si>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</si>
  <si>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</si>
  <si>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</si>
  <si>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</si>
  <si>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</si>
  <si>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</si>
  <si>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</si>
  <si>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</si>
  <si>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</si>
  <si>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</si>
  <si>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</si>
  <si>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</si>
  <si>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</si>
  <si>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</si>
  <si>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</si>
  <si>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</si>
  <si>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</si>
  <si>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</si>
  <si>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</si>
  <si>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</si>
  <si>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</si>
  <si>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</si>
  <si>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</si>
  <si>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</si>
  <si>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</si>
  <si>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</si>
  <si>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</si>
  <si>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</si>
  <si>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</si>
  <si>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</si>
  <si>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</si>
  <si>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</si>
  <si>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</si>
  <si>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</si>
  <si>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</si>
  <si>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</si>
  <si>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</si>
  <si>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</si>
  <si>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</si>
  <si>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</si>
  <si>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</si>
  <si>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</si>
  <si>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</si>
  <si>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</si>
  <si>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</si>
  <si>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</si>
  <si>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</si>
  <si>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</si>
  <si>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</si>
  <si>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</si>
  <si>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</si>
  <si>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</si>
  <si>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</si>
  <si>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</si>
  <si>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</si>
  <si>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</si>
  <si>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</si>
  <si>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</si>
  <si>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</si>
  <si>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</si>
  <si>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</si>
  <si>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</si>
  <si>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</si>
  <si>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</si>
  <si>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</si>
  <si>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</si>
  <si>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</si>
  <si>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</si>
  <si>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</si>
  <si>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</si>
  <si>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</si>
  <si>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</si>
  <si>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</si>
  <si>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</si>
  <si>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</si>
  <si>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</si>
  <si>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</si>
  <si>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</si>
  <si>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</si>
  <si>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</si>
  <si>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</si>
  <si>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</si>
  <si>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</si>
  <si>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</si>
  <si>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</si>
  <si>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</si>
  <si>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</si>
  <si>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</si>
  <si>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</si>
  <si>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</si>
  <si>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</si>
  <si>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</si>
  <si>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</si>
  <si>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</si>
  <si>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</si>
  <si>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</si>
  <si>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</si>
  <si>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</si>
  <si>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</si>
  <si>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</si>
  <si>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</si>
  <si>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</si>
  <si>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</si>
  <si>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</si>
  <si>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</si>
  <si>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</si>
  <si>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</si>
  <si>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</si>
  <si>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</si>
  <si>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</si>
  <si>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</si>
  <si>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</si>
  <si>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</si>
  <si>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</si>
  <si>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</si>
  <si>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</si>
  <si>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</si>
  <si>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</si>
  <si>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</si>
  <si>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</si>
  <si>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</si>
  <si>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</si>
  <si>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</si>
  <si>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</si>
  <si>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</si>
  <si>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</si>
  <si>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</si>
  <si>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</si>
  <si>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</si>
  <si>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</si>
  <si>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</si>
  <si>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</si>
  <si>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</si>
  <si>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</si>
  <si>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</si>
  <si>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</si>
  <si>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</si>
  <si>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</si>
  <si>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</si>
  <si>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</si>
  <si>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</si>
  <si>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</si>
  <si>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</si>
  <si>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</si>
  <si>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</si>
  <si>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</si>
  <si>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</si>
  <si>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</si>
  <si>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</si>
  <si>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</si>
  <si>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</si>
  <si>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</si>
  <si>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</si>
  <si>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</si>
  <si>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</si>
  <si>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</si>
  <si>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</si>
  <si>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</si>
  <si>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</si>
  <si>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</si>
  <si>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</si>
  <si>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</si>
  <si>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</si>
  <si>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</si>
  <si>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</si>
  <si>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</si>
  <si>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</si>
  <si>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</si>
  <si>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</si>
  <si>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</si>
  <si>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</si>
  <si>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</si>
  <si>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</si>
  <si>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</si>
  <si>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</si>
  <si>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</si>
  <si>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</si>
  <si>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</si>
  <si>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</si>
  <si>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</si>
  <si>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</si>
  <si>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</si>
  <si>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</si>
  <si>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</si>
  <si>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</si>
  <si>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</si>
  <si>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</si>
  <si>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</si>
  <si>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</si>
  <si>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</si>
  <si>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</si>
  <si>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</si>
  <si>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</si>
  <si>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</si>
  <si>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</si>
  <si>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</si>
  <si>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</si>
  <si>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</si>
  <si>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</si>
  <si>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</si>
  <si>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</si>
  <si>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</si>
  <si>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</si>
  <si>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</si>
  <si>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</si>
  <si>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</si>
  <si>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</si>
  <si>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</si>
  <si>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</si>
  <si>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</si>
  <si>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</si>
  <si>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</si>
  <si>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</si>
  <si>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</si>
  <si>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</si>
  <si>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</si>
  <si>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</si>
  <si>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</si>
  <si>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</si>
  <si>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</si>
  <si>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</si>
  <si>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</si>
  <si>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</si>
  <si>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</si>
  <si>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</si>
  <si>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</si>
  <si>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</si>
  <si>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</si>
  <si>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</si>
  <si>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</si>
  <si>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</si>
  <si>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</si>
  <si>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</si>
  <si>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</si>
  <si>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</si>
  <si>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</si>
  <si>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</si>
  <si>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</si>
  <si>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</si>
  <si>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</si>
  <si>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</si>
  <si>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</si>
  <si>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</si>
  <si>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</si>
  <si>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</si>
  <si>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</si>
  <si>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</si>
  <si>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</si>
  <si>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</si>
  <si>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</si>
  <si>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</si>
  <si>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</si>
  <si>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</si>
  <si>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</si>
  <si>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</si>
  <si>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</si>
  <si>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</si>
  <si>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</si>
  <si>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</si>
  <si>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</si>
  <si>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</si>
  <si>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</si>
  <si>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</si>
  <si>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</si>
  <si>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</si>
  <si>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</si>
  <si>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</si>
  <si>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</si>
  <si>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</si>
  <si>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</si>
  <si>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</si>
  <si>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</si>
  <si>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</si>
  <si>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</si>
  <si>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</si>
  <si>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</si>
  <si>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</si>
  <si>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</si>
  <si>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</si>
  <si>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</si>
  <si>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</si>
  <si>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</si>
  <si>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</si>
  <si>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</si>
  <si>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</si>
  <si>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</si>
  <si>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</si>
  <si>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</si>
  <si>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</si>
  <si>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</si>
  <si>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</si>
  <si>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</si>
  <si>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</si>
  <si>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</si>
  <si>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</si>
  <si>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</si>
  <si>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</si>
  <si>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</si>
  <si>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</si>
  <si>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</si>
  <si>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</si>
  <si>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</si>
  <si>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</si>
  <si>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</si>
  <si>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</si>
  <si>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</si>
  <si>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</si>
  <si>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</si>
  <si>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</si>
  <si>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</si>
  <si>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</si>
  <si>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</si>
  <si>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</si>
  <si>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</si>
  <si>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</si>
  <si>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</si>
  <si>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</si>
  <si>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</si>
  <si>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</si>
  <si>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</si>
  <si>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</si>
  <si>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</si>
  <si>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</si>
  <si>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</si>
  <si>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</si>
  <si>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</si>
  <si>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</si>
  <si>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</si>
  <si>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</si>
  <si>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</si>
  <si>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</si>
  <si>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</si>
  <si>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</si>
  <si>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</si>
  <si>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</si>
  <si>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</si>
  <si>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</si>
  <si>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</si>
  <si>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</si>
  <si>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</si>
  <si>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</si>
  <si>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</si>
  <si>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</si>
  <si>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</si>
  <si>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</si>
  <si>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</si>
  <si>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</si>
  <si>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</si>
  <si>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</si>
  <si>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</si>
  <si>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</si>
  <si>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</si>
  <si>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</si>
  <si>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</si>
  <si>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</si>
  <si>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</si>
  <si>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</si>
  <si>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</si>
  <si>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</si>
  <si>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</si>
  <si>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</si>
  <si>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</si>
  <si>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</si>
  <si>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</si>
  <si>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</si>
  <si>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</si>
  <si>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</si>
  <si>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</si>
  <si>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</si>
  <si>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</si>
  <si>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</si>
  <si>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</si>
  <si>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</si>
  <si>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</si>
  <si>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</si>
  <si>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</si>
  <si>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</si>
  <si>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</si>
  <si>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</si>
  <si>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</si>
  <si>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</si>
  <si>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</si>
  <si>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</si>
  <si>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</si>
  <si>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</si>
  <si>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</si>
  <si>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</si>
  <si>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</si>
  <si>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</si>
  <si>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</si>
  <si>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</si>
  <si>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</si>
  <si>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</si>
  <si>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</si>
  <si>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</si>
  <si>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</si>
  <si>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</si>
  <si>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</si>
  <si>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</si>
  <si>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</si>
  <si>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</si>
  <si>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</si>
  <si>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</si>
  <si>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</si>
  <si>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</si>
  <si>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</si>
  <si>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</si>
  <si>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</si>
  <si>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</si>
  <si>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</si>
  <si>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</si>
  <si>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</si>
  <si>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</si>
  <si>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</si>
  <si>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</si>
  <si>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</si>
  <si>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</si>
  <si>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</si>
  <si>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</si>
  <si>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</si>
  <si>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</si>
  <si>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</si>
  <si>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</si>
  <si>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</si>
  <si>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</si>
  <si>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</si>
  <si>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</si>
  <si>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</si>
  <si>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</si>
  <si>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</si>
  <si>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</si>
  <si>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</si>
  <si>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</si>
  <si>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</si>
  <si>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</si>
  <si>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</si>
  <si>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</si>
  <si>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</si>
  <si>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</si>
  <si>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</si>
  <si>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</si>
  <si>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</si>
  <si>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</si>
  <si>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</si>
  <si>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</si>
  <si>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</si>
  <si>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</si>
  <si>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</si>
  <si>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</si>
  <si>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</si>
  <si>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</si>
  <si>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</si>
  <si>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</si>
  <si>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</si>
  <si>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</si>
  <si>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</si>
  <si>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</si>
  <si>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</si>
  <si>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</si>
  <si>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</si>
  <si>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</si>
  <si>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</si>
  <si>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</si>
  <si>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</si>
  <si>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</si>
  <si>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</si>
  <si>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</si>
  <si>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</si>
  <si>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</si>
  <si>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</si>
  <si>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</si>
  <si>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</si>
  <si>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</si>
  <si>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</si>
  <si>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</si>
  <si>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</si>
  <si>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</si>
  <si>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</si>
  <si>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</si>
  <si>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</si>
  <si>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</si>
  <si>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</si>
  <si>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</si>
  <si>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</si>
  <si>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</si>
  <si>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</si>
  <si>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</si>
  <si>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</si>
  <si>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</si>
  <si>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</si>
  <si>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</si>
  <si>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</si>
  <si>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</si>
  <si>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</si>
  <si>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</si>
  <si>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</si>
  <si>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</si>
  <si>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</si>
  <si>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</si>
  <si>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</si>
  <si>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</si>
  <si>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</si>
  <si>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</si>
  <si>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</si>
  <si>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</si>
  <si>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</si>
  <si>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</si>
  <si>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</si>
  <si>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</si>
  <si>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</si>
  <si>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</si>
  <si>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</si>
  <si>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</si>
  <si>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</si>
  <si>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</si>
  <si>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</si>
  <si>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</si>
  <si>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</si>
  <si>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</si>
  <si>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</si>
  <si>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</si>
  <si>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</si>
  <si>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</si>
  <si>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</si>
  <si>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</si>
  <si>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</si>
  <si>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</si>
  <si>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</si>
  <si>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</si>
  <si>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</si>
  <si>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</si>
  <si>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</si>
  <si>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</si>
  <si>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</si>
  <si>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</si>
  <si>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</si>
  <si>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</si>
  <si>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</si>
  <si>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</si>
  <si>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</si>
  <si>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</si>
  <si>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</si>
  <si>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</si>
  <si>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</si>
  <si>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</si>
  <si>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</si>
  <si>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</si>
  <si>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</si>
  <si>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</si>
  <si>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</si>
  <si>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</si>
  <si>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</si>
  <si>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</si>
  <si>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</si>
  <si>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</si>
  <si>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</si>
  <si>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</si>
  <si>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</si>
  <si>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</si>
  <si>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</si>
  <si>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</si>
  <si>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</si>
  <si>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</si>
  <si>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</si>
  <si>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</si>
  <si>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</si>
  <si>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</si>
  <si>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</si>
  <si>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</si>
  <si>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</si>
  <si>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</si>
  <si>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</si>
  <si>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</si>
  <si>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</si>
  <si>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</si>
  <si>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</si>
  <si>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</si>
  <si>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</si>
  <si>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</si>
  <si>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</si>
  <si>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</si>
  <si>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</si>
  <si>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</si>
  <si>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</si>
  <si>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</si>
  <si>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</si>
  <si>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</si>
  <si>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</si>
  <si>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</si>
  <si>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</si>
  <si>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</si>
  <si>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</si>
  <si>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</si>
  <si>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</si>
  <si>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</si>
  <si>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</si>
  <si>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</si>
  <si>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</si>
  <si>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</si>
  <si>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</si>
  <si>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</si>
  <si>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</si>
  <si>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</si>
  <si>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</si>
  <si>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</si>
  <si>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</si>
  <si>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</si>
  <si>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</si>
  <si>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</si>
  <si>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</si>
  <si>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</si>
  <si>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</si>
  <si>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</si>
  <si>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</si>
  <si>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</si>
  <si>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</si>
  <si>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</si>
  <si>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</si>
  <si>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</si>
  <si>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</si>
  <si>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</si>
  <si>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</si>
  <si>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</si>
  <si>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</si>
  <si>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</si>
  <si>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</si>
  <si>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</si>
  <si>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</si>
  <si>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</si>
  <si>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</si>
  <si>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</si>
  <si>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</si>
  <si>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</si>
  <si>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</si>
  <si>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</si>
  <si>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</si>
  <si>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</si>
  <si>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</si>
  <si>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</si>
  <si>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</si>
  <si>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</si>
  <si>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</si>
  <si>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</si>
  <si>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</si>
  <si>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</si>
  <si>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</si>
  <si>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</si>
  <si>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</si>
  <si>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</si>
  <si>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</si>
  <si>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</si>
  <si>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</si>
  <si>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</si>
  <si>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</si>
  <si>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</si>
  <si>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</si>
  <si>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</si>
  <si>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</si>
  <si>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</si>
  <si>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</si>
  <si>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</si>
  <si>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</si>
  <si>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</si>
  <si>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</si>
  <si>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</si>
  <si>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</si>
  <si>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</si>
  <si>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</si>
  <si>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</si>
  <si>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</si>
  <si>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</si>
  <si>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</si>
  <si>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</si>
  <si>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</si>
  <si>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</si>
  <si>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</si>
  <si>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</si>
  <si>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</si>
  <si>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</si>
  <si>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</si>
  <si>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</si>
  <si>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</si>
  <si>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</si>
  <si>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</si>
  <si>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</si>
  <si>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</si>
  <si>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</si>
  <si>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</si>
  <si>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</si>
  <si>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</si>
  <si>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</si>
  <si>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</si>
  <si>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</si>
  <si>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</si>
  <si>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</si>
  <si>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</si>
  <si>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</si>
  <si>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</si>
  <si>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</si>
  <si>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</si>
  <si>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</si>
  <si>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</si>
  <si>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</si>
  <si>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</si>
  <si>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</si>
  <si>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</si>
  <si>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</si>
  <si>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</si>
  <si>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</si>
  <si>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</si>
  <si>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</si>
  <si>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</si>
  <si>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</si>
  <si>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</si>
  <si>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</si>
  <si>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</si>
  <si>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</si>
  <si>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</si>
  <si>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</si>
  <si>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</si>
  <si>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</si>
  <si>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</si>
  <si>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</si>
  <si>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</si>
  <si>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</si>
  <si>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</si>
  <si>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</si>
  <si>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</si>
  <si>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</si>
  <si>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</si>
  <si>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</si>
  <si>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</si>
  <si>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</si>
  <si>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</si>
  <si>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</si>
  <si>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</si>
  <si>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</si>
  <si>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</si>
  <si>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</si>
  <si>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</si>
  <si>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</si>
  <si>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</si>
  <si>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</si>
  <si>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</si>
  <si>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</si>
  <si>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</si>
  <si>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</si>
  <si>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</si>
  <si>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</si>
  <si>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</si>
  <si>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</si>
  <si>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</si>
  <si>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</si>
  <si>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</si>
  <si>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</si>
  <si>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</si>
  <si>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</si>
  <si>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</si>
  <si>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</si>
  <si>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</si>
  <si>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</si>
  <si>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</si>
  <si>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</si>
  <si>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</si>
  <si>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</si>
  <si>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</si>
  <si>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</si>
  <si>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</si>
  <si>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</si>
  <si>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</si>
  <si>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</si>
  <si>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</si>
  <si>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</si>
  <si>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</si>
  <si>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</si>
  <si>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</si>
  <si>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</si>
  <si>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</si>
  <si>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</si>
  <si>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</si>
  <si>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</si>
  <si>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</si>
  <si>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</si>
  <si>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</si>
  <si>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</si>
  <si>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</si>
  <si>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</si>
  <si>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</si>
  <si>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</si>
  <si>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</si>
  <si>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</si>
  <si>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</si>
  <si>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</si>
  <si>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</si>
  <si>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</si>
  <si>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</si>
  <si>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</si>
  <si>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</si>
  <si>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</si>
  <si>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</si>
  <si>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</si>
  <si>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</si>
  <si>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</si>
  <si>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</si>
  <si>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</si>
  <si>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</si>
  <si>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</si>
  <si>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</si>
  <si>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</si>
  <si>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</si>
  <si>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</si>
  <si>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</si>
  <si>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</si>
  <si>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</si>
  <si>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</si>
  <si>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</si>
  <si>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</si>
  <si>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</si>
  <si>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</si>
  <si>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</si>
  <si>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</si>
  <si>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</si>
  <si>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</si>
  <si>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</si>
  <si>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</si>
  <si>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</si>
  <si>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</si>
  <si>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</si>
  <si>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</si>
  <si>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</si>
  <si>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</si>
  <si>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</si>
  <si>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</si>
  <si>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</si>
  <si>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</si>
  <si>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</si>
  <si>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</si>
  <si>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</si>
  <si>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</si>
  <si>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</si>
  <si>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</si>
  <si>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</si>
  <si>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</si>
  <si>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</si>
  <si>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</si>
  <si>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</si>
  <si>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</si>
  <si>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</si>
  <si>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</si>
  <si>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</si>
  <si>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</si>
  <si>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</si>
  <si>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</si>
  <si>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</si>
  <si>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</si>
  <si>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</si>
  <si>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</si>
  <si>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</si>
  <si>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</si>
  <si>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</si>
  <si>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</si>
  <si>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</si>
  <si>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</si>
  <si>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</si>
  <si>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</si>
  <si>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</si>
  <si>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</si>
  <si>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</si>
  <si>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</si>
  <si>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</si>
  <si>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</si>
  <si>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</si>
  <si>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</si>
  <si>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</si>
  <si>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</si>
  <si>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</si>
  <si>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</si>
  <si>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</si>
  <si>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</si>
  <si>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</si>
  <si>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</si>
  <si>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</si>
  <si>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</si>
  <si>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</si>
  <si>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</si>
  <si>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</si>
  <si>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</si>
  <si>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</si>
  <si>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</si>
  <si>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</si>
  <si>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</si>
  <si>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</si>
  <si>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</si>
  <si>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</si>
  <si>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</si>
  <si>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</si>
  <si>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</si>
  <si>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</si>
  <si>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</si>
  <si>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</si>
  <si>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</si>
  <si>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</si>
  <si>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</si>
  <si>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</si>
  <si>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</si>
  <si>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</si>
  <si>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</si>
  <si>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</si>
  <si>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</si>
  <si>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</si>
  <si>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</si>
  <si>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</si>
  <si>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</si>
  <si>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</si>
  <si>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</si>
  <si>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</si>
  <si>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</si>
  <si>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</si>
  <si>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</si>
  <si>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</si>
  <si>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</si>
  <si>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</si>
  <si>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</si>
  <si>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</si>
  <si>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</si>
  <si>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</si>
  <si>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</si>
  <si>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</si>
  <si>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</si>
  <si>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</si>
  <si>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</si>
  <si>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</si>
  <si>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</si>
  <si>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</si>
  <si>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</si>
  <si>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</si>
  <si>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</si>
  <si>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</si>
  <si>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</si>
  <si>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</si>
  <si>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</si>
  <si>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</si>
  <si>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</si>
  <si>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</si>
  <si>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</si>
  <si>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</si>
  <si>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</si>
  <si>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</si>
  <si>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</si>
  <si>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</si>
  <si>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</si>
  <si>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</si>
  <si>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</si>
  <si>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</si>
  <si>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</si>
  <si>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</si>
  <si>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</si>
  <si>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</si>
  <si>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</si>
  <si>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</si>
  <si>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</si>
  <si>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</si>
  <si>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</si>
  <si>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</si>
  <si>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</si>
  <si>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</si>
  <si>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</si>
  <si>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</si>
  <si>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</si>
  <si>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</si>
  <si>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</si>
  <si>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</si>
  <si>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</si>
  <si>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</si>
  <si>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</si>
  <si>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</si>
  <si>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</si>
  <si>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</si>
  <si>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</si>
  <si>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</si>
  <si>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</si>
  <si>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</si>
  <si>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</si>
  <si>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</si>
  <si>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</si>
  <si>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</si>
  <si>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</si>
  <si>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</si>
  <si>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</si>
  <si>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</si>
  <si>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</si>
  <si>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</si>
  <si>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</si>
  <si>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</si>
  <si>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</si>
  <si>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</si>
  <si>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</si>
  <si>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</si>
  <si>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</si>
  <si>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</si>
  <si>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</si>
  <si>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</si>
  <si>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</si>
  <si>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</si>
  <si>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</si>
  <si>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</si>
  <si>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</si>
  <si>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</si>
  <si>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</si>
  <si>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</si>
  <si>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</si>
  <si>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</si>
  <si>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</si>
  <si>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</si>
  <si>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</si>
  <si>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</si>
  <si>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</si>
  <si>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</si>
  <si>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</si>
  <si>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</si>
  <si>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</si>
  <si>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</si>
  <si>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</si>
  <si>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</si>
  <si>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</si>
  <si>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</si>
  <si>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</si>
  <si>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</si>
  <si>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</si>
  <si>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</si>
  <si>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</si>
  <si>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</si>
  <si>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</si>
  <si>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</si>
  <si>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</si>
  <si>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</si>
  <si>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</si>
  <si>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</si>
  <si>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</si>
  <si>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</si>
  <si>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</si>
  <si>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</si>
  <si>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</si>
  <si>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</si>
  <si>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</si>
  <si>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</si>
  <si>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</si>
  <si>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</si>
  <si>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</si>
  <si>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</si>
  <si>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</si>
  <si>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</si>
  <si>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</si>
  <si>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</si>
  <si>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</si>
  <si>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</si>
  <si>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</si>
  <si>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</si>
  <si>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</si>
  <si>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</si>
  <si>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</si>
  <si>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</si>
  <si>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</si>
  <si>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</si>
  <si>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</si>
  <si>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</si>
  <si>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</si>
  <si>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</si>
  <si>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</si>
  <si>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</si>
  <si>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</si>
  <si>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</si>
  <si>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</si>
  <si>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</si>
  <si>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</si>
  <si>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</si>
  <si>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</si>
  <si>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</si>
  <si>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</si>
  <si>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</si>
  <si>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</si>
  <si>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</si>
  <si>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</si>
  <si>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</si>
  <si>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</si>
  <si>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</si>
  <si>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</si>
  <si>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</si>
  <si>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</si>
  <si>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</si>
  <si>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</si>
  <si>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</si>
  <si>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</si>
  <si>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</si>
  <si>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</si>
  <si>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</si>
  <si>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</si>
  <si>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</si>
  <si>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</si>
  <si>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</si>
  <si>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</si>
  <si>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</si>
  <si>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</si>
  <si>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</si>
  <si>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</si>
  <si>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</si>
  <si>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</si>
  <si>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</si>
  <si>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</si>
  <si>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</si>
  <si>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</si>
  <si>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</si>
  <si>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</si>
  <si>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</si>
  <si>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</si>
  <si>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</si>
  <si>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</si>
  <si>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</si>
  <si>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</si>
  <si>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</si>
  <si>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</si>
  <si>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</si>
  <si>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</si>
  <si>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</si>
  <si>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</si>
  <si>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</si>
  <si>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</si>
  <si>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</si>
  <si>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</si>
  <si>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</si>
  <si>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</si>
  <si>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</si>
  <si>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</si>
  <si>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</si>
  <si>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</si>
  <si>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</si>
  <si>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</si>
  <si>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</si>
  <si>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</si>
  <si>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</si>
  <si>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</si>
  <si>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</si>
  <si>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</si>
  <si>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</si>
  <si>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</si>
  <si>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</si>
  <si>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</si>
  <si>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</si>
  <si>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</si>
  <si>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</si>
  <si>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</si>
  <si>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</si>
  <si>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</si>
  <si>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</si>
  <si>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</si>
  <si>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</si>
  <si>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</si>
  <si>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</si>
  <si>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</si>
  <si>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</si>
  <si>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</si>
  <si>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</si>
  <si>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</si>
  <si>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</si>
  <si>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</si>
  <si>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</si>
  <si>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</si>
  <si>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</si>
  <si>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</si>
  <si>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</si>
  <si>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</si>
  <si>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</si>
  <si>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</si>
  <si>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</si>
  <si>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</si>
  <si>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</si>
  <si>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</si>
  <si>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</si>
  <si>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</si>
  <si>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</si>
  <si>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</si>
  <si>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</si>
  <si>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</si>
  <si>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</si>
  <si>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</si>
  <si>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</si>
  <si>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</si>
  <si>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</si>
  <si>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</si>
  <si>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</si>
  <si>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</si>
  <si>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</si>
  <si>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</si>
  <si>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</si>
  <si>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</si>
  <si>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</si>
  <si>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</si>
  <si>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</si>
  <si>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</si>
  <si>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</si>
  <si>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</si>
  <si>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</si>
  <si>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</si>
  <si>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</si>
  <si>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</si>
  <si>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</si>
  <si>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</si>
  <si>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</si>
  <si>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</si>
  <si>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</si>
  <si>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</si>
  <si>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</si>
  <si>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</si>
  <si>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</si>
  <si>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</si>
  <si>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</si>
  <si>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</si>
  <si>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</si>
  <si>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</si>
  <si>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</si>
  <si>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</si>
  <si>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</si>
  <si>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</si>
  <si>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</si>
  <si>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</si>
  <si>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</si>
  <si>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</si>
  <si>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</si>
  <si>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</si>
  <si>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</si>
  <si>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</si>
  <si>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</si>
  <si>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</si>
  <si>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</si>
  <si>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</si>
  <si>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</si>
  <si>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</si>
  <si>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</si>
  <si>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</si>
  <si>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</si>
  <si>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</si>
  <si>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</si>
  <si>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</si>
  <si>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</si>
  <si>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</si>
  <si>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</si>
  <si>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</si>
  <si>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</si>
  <si>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</si>
  <si>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</si>
  <si>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</si>
  <si>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</si>
  <si>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</si>
  <si>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</si>
  <si>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</si>
  <si>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</si>
  <si>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</si>
  <si>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</si>
  <si>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</si>
  <si>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</si>
  <si>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</si>
  <si>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</si>
  <si>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</si>
  <si>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</si>
  <si>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</si>
  <si>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</si>
  <si>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</si>
  <si>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</si>
  <si>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</si>
  <si>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</si>
  <si>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</si>
  <si>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</si>
  <si>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</si>
  <si>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</si>
  <si>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</si>
  <si>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</si>
  <si>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</si>
  <si>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</si>
  <si>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</si>
  <si>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</si>
  <si>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</si>
  <si>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</si>
  <si>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</si>
  <si>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</si>
  <si>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</si>
  <si>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</si>
  <si>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</si>
  <si>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</si>
  <si>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</si>
  <si>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</si>
  <si>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</si>
  <si>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</si>
  <si>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</si>
  <si>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</si>
  <si>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</si>
  <si>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</si>
  <si>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</si>
  <si>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</si>
  <si>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</si>
  <si>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</si>
  <si>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</si>
  <si>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</si>
  <si>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</si>
  <si>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</si>
  <si>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</si>
  <si>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</si>
  <si>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</si>
  <si>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</si>
  <si>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</si>
  <si>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</si>
  <si>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</si>
  <si>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</si>
  <si>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</si>
  <si>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</si>
  <si>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</si>
  <si>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</si>
  <si>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</si>
  <si>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</si>
  <si>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</si>
  <si>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</si>
  <si>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</si>
  <si>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</si>
  <si>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</si>
  <si>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</si>
  <si>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</si>
  <si>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</si>
  <si>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</si>
  <si>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</si>
  <si>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</si>
  <si>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</si>
  <si>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</si>
  <si>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</si>
  <si>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</si>
  <si>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</si>
  <si>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</si>
  <si>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</si>
  <si>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</si>
  <si>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</si>
  <si>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</si>
  <si>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</si>
  <si>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</si>
  <si>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</si>
  <si>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</si>
  <si>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</si>
  <si>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</si>
  <si>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</si>
  <si>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</si>
  <si>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</si>
  <si>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</si>
  <si>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</si>
  <si>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</si>
  <si>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</si>
  <si>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</si>
  <si>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</si>
  <si>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</si>
  <si>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</si>
  <si>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</si>
  <si>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</si>
  <si>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</si>
  <si>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</si>
  <si>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</si>
  <si>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</si>
  <si>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</si>
  <si>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</si>
  <si>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</si>
  <si>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</si>
  <si>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</si>
  <si>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</si>
  <si>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</si>
  <si>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</si>
  <si>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</si>
  <si>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</si>
  <si>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</si>
  <si>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</si>
  <si>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</si>
  <si>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</si>
  <si>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</si>
  <si>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</si>
  <si>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</si>
  <si>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</si>
  <si>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</si>
  <si>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</si>
  <si>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</si>
  <si>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</si>
  <si>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</si>
  <si>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</si>
  <si>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</si>
  <si>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</si>
  <si>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</si>
  <si>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</si>
  <si>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</si>
  <si>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</si>
  <si>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</si>
  <si>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</si>
  <si>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</si>
  <si>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</si>
  <si>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</si>
  <si>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</si>
  <si>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</si>
  <si>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</si>
  <si>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</si>
  <si>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</si>
  <si>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</si>
  <si>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</si>
  <si>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</si>
  <si>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</si>
  <si>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</si>
  <si>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</si>
  <si>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</si>
  <si>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</si>
  <si>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</si>
  <si>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</si>
  <si>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</si>
  <si>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</si>
  <si>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</si>
  <si>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</si>
  <si>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</si>
  <si>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</si>
  <si>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</si>
  <si>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</si>
  <si>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</si>
  <si>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</si>
  <si>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</si>
  <si>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</si>
  <si>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</si>
  <si>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</si>
  <si>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</si>
  <si>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</si>
  <si>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</si>
  <si>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</si>
  <si>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</si>
  <si>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</si>
  <si>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</si>
  <si>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</si>
  <si>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</si>
  <si>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</si>
  <si>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</si>
  <si>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</si>
  <si>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</si>
  <si>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</si>
  <si>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</si>
  <si>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</si>
  <si>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</si>
  <si>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</si>
  <si>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</si>
  <si>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</si>
  <si>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</si>
  <si>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</si>
  <si>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</si>
  <si>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</si>
  <si>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</si>
  <si>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</si>
  <si>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</si>
  <si>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</si>
  <si>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</si>
  <si>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</si>
  <si>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</si>
  <si>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</si>
  <si>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</si>
  <si>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</si>
  <si>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</si>
  <si>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</si>
  <si>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</si>
  <si>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</si>
  <si>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</si>
  <si>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</si>
  <si>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</si>
  <si>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</si>
  <si>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</si>
  <si>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</si>
  <si>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</si>
  <si>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</si>
  <si>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</si>
  <si>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</si>
  <si>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</si>
  <si>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</si>
  <si>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</si>
  <si>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</si>
  <si>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</si>
  <si>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</si>
  <si>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</si>
  <si>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</si>
  <si>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</si>
  <si>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</si>
  <si>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</si>
  <si>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</si>
  <si>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</si>
  <si>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</si>
  <si>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</si>
  <si>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</si>
  <si>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</si>
  <si>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</si>
  <si>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</si>
  <si>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</si>
  <si>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</si>
  <si>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</si>
  <si>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</si>
  <si>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</si>
  <si>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</si>
  <si>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</si>
  <si>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</si>
  <si>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</si>
  <si>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</si>
  <si>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</si>
  <si>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</si>
  <si>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</si>
  <si>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</si>
  <si>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</si>
  <si>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</si>
  <si>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</si>
  <si>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</si>
  <si>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</si>
  <si>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</si>
  <si>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</si>
  <si>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</si>
  <si>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</si>
  <si>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</si>
  <si>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</si>
  <si>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</si>
  <si>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</si>
  <si>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</si>
  <si>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</si>
  <si>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</si>
  <si>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</si>
  <si>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</si>
  <si>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</si>
  <si>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</si>
  <si>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</si>
  <si>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</si>
  <si>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</si>
  <si>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</si>
  <si>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</si>
  <si>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</si>
  <si>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</si>
  <si>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</si>
  <si>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</si>
  <si>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</si>
  <si>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</si>
  <si>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</si>
  <si>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</si>
  <si>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</si>
  <si>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</si>
  <si>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</si>
  <si>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</si>
  <si>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</si>
  <si>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</si>
  <si>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</si>
  <si>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</si>
  <si>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</si>
  <si>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</si>
  <si>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</si>
  <si>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</si>
  <si>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</si>
  <si>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</si>
  <si>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</si>
  <si>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</si>
  <si>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</si>
  <si>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</si>
  <si>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</si>
  <si>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</si>
  <si>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</si>
  <si>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</si>
  <si>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</si>
  <si>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</si>
  <si>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</si>
  <si>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</si>
  <si>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</si>
  <si>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</si>
  <si>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</si>
  <si>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</si>
  <si>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</si>
  <si>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</si>
  <si>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</si>
  <si>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</si>
  <si>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</si>
  <si>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</si>
  <si>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</si>
  <si>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</si>
  <si>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</si>
  <si>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</si>
  <si>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</si>
  <si>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</si>
  <si>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</si>
  <si>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</si>
  <si>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</si>
  <si>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</si>
  <si>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</si>
  <si>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</si>
  <si>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</si>
  <si>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</si>
  <si>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</si>
  <si>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</si>
  <si>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</si>
  <si>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</si>
  <si>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</si>
  <si>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</si>
  <si>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</si>
  <si>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</si>
  <si>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</si>
  <si>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</si>
  <si>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</si>
  <si>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</si>
  <si>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</si>
  <si>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</si>
  <si>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</si>
  <si>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</si>
  <si>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</si>
  <si>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</si>
  <si>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</si>
  <si>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</si>
  <si>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</si>
  <si>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</si>
  <si>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</si>
  <si>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</si>
  <si>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</si>
  <si>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</si>
  <si>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</si>
  <si>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</si>
  <si>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</si>
  <si>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</si>
  <si>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</si>
  <si>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</si>
  <si>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</si>
  <si>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</si>
  <si>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</si>
  <si>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</si>
  <si>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</si>
  <si>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</si>
  <si>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</si>
  <si>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</si>
  <si>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</si>
  <si>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</si>
  <si>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</si>
  <si>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</si>
  <si>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</si>
  <si>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</si>
  <si>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</si>
  <si>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</si>
  <si>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</si>
  <si>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</si>
  <si>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</si>
  <si>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</si>
  <si>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</si>
  <si>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</si>
  <si>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</si>
  <si>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</si>
  <si>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</si>
  <si>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</si>
  <si>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</si>
  <si>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</si>
  <si>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</si>
  <si>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</si>
  <si>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</si>
  <si>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</si>
  <si>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</si>
  <si>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</si>
  <si>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</si>
  <si>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</si>
  <si>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</si>
  <si>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</si>
  <si>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</si>
  <si>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</si>
  <si>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</si>
  <si>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</si>
  <si>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</si>
  <si>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</si>
  <si>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</si>
  <si>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</si>
  <si>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</si>
  <si>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</si>
  <si>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</si>
  <si>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</si>
  <si>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</si>
  <si>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</si>
  <si>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</si>
  <si>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</si>
  <si>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</si>
  <si>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</si>
  <si>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</si>
  <si>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</si>
  <si>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</si>
  <si>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</si>
  <si>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</si>
  <si>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</si>
  <si>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</si>
  <si>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</si>
  <si>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</si>
  <si>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</si>
  <si>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</si>
  <si>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</si>
  <si>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</si>
  <si>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</si>
  <si>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</si>
  <si>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</si>
  <si>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</si>
  <si>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</si>
  <si>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</si>
  <si>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</si>
  <si>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</si>
  <si>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</si>
  <si>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</si>
  <si>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</si>
  <si>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</si>
  <si>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</si>
  <si>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</si>
  <si>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</si>
  <si>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</si>
  <si>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</si>
  <si>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</si>
  <si>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</si>
  <si>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</si>
  <si>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</si>
  <si>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</si>
  <si>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</si>
  <si>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</si>
  <si>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</si>
  <si>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</si>
  <si>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</si>
  <si>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</si>
  <si>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</si>
  <si>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</si>
  <si>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</si>
  <si>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</si>
  <si>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</si>
  <si>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</si>
  <si>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</si>
  <si>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</si>
  <si>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</si>
  <si>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</si>
  <si>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</si>
  <si>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</si>
  <si>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</si>
  <si>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</si>
  <si>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</si>
  <si>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</si>
  <si>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</si>
  <si>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</si>
  <si>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</si>
  <si>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</si>
  <si>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</si>
  <si>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</si>
  <si>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</si>
  <si>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</si>
  <si>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</si>
  <si>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</si>
  <si>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</si>
  <si>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</si>
  <si>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</si>
  <si>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</si>
  <si>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</si>
  <si>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</si>
  <si>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</si>
  <si>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</si>
  <si>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</si>
  <si>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</si>
  <si>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</si>
  <si>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</si>
  <si>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</si>
  <si>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</si>
  <si>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</si>
  <si>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</si>
  <si>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</si>
  <si>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</si>
  <si>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</si>
  <si>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</si>
  <si>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</si>
  <si>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</si>
  <si>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</si>
  <si>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</si>
  <si>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</si>
  <si>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</si>
  <si>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</si>
  <si>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</si>
  <si>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</si>
  <si>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</si>
  <si>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</si>
  <si>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</si>
  <si>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</si>
  <si>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</si>
  <si>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</si>
  <si>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</si>
  <si>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</si>
  <si>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</si>
  <si>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</si>
  <si>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</si>
  <si>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</si>
  <si>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</si>
  <si>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</si>
  <si>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</si>
  <si>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</si>
  <si>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</si>
  <si>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</si>
  <si>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</si>
  <si>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</si>
  <si>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</si>
  <si>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</si>
  <si>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</si>
  <si>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</si>
  <si>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</si>
  <si>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</si>
  <si>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</si>
  <si>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</si>
  <si>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</si>
  <si>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</si>
  <si>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</si>
  <si>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</si>
  <si>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</si>
  <si>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</si>
  <si>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</si>
  <si>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</si>
  <si>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</si>
  <si>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</si>
  <si>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</si>
  <si>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</si>
  <si>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</si>
  <si>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</si>
  <si>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</si>
  <si>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</si>
  <si>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</si>
  <si>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</si>
  <si>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</si>
  <si>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</si>
  <si>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</si>
  <si>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</si>
  <si>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</si>
  <si>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</si>
  <si>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</si>
  <si>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</si>
  <si>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</si>
  <si>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</si>
  <si>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</si>
  <si>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</si>
  <si>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</si>
  <si>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</si>
  <si>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</si>
  <si>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</si>
  <si>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</si>
  <si>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</si>
  <si>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</si>
  <si>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</si>
  <si>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</si>
  <si>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</si>
  <si>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</si>
  <si>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</si>
  <si>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</si>
  <si>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</si>
  <si>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</si>
  <si>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</si>
  <si>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</si>
  <si>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</si>
  <si>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</si>
  <si>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</si>
  <si>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</si>
  <si>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</si>
  <si>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</si>
  <si>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</si>
  <si>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</si>
  <si>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</si>
  <si>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</si>
  <si>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</si>
  <si>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</si>
  <si>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</si>
  <si>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</si>
  <si>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</si>
  <si>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</si>
  <si>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</si>
  <si>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</si>
  <si>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</si>
  <si>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</si>
  <si>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</si>
  <si>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</si>
  <si>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</si>
  <si>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</si>
  <si>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</si>
  <si>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</si>
  <si>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</si>
  <si>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</si>
  <si>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</si>
  <si>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</si>
  <si>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</si>
  <si>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</si>
  <si>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</si>
  <si>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</si>
  <si>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</si>
  <si>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</si>
  <si>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</si>
  <si>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</si>
  <si>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</si>
  <si>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</si>
  <si>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</si>
  <si>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</si>
  <si>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</si>
  <si>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</si>
  <si>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</si>
  <si>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</si>
  <si>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</si>
  <si>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</si>
  <si>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</si>
  <si>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</si>
  <si>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</si>
  <si>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</si>
  <si>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</si>
  <si>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</si>
  <si>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</si>
  <si>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</si>
  <si>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</si>
  <si>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</si>
  <si>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</si>
  <si>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</si>
  <si>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</si>
  <si>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</si>
  <si>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</si>
  <si>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</si>
  <si>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</si>
  <si>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</si>
  <si>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</si>
  <si>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</si>
  <si>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</si>
  <si>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</si>
  <si>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</si>
  <si>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</si>
  <si>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</si>
  <si>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</si>
  <si>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</si>
  <si>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</si>
  <si>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</si>
  <si>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</si>
  <si>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</si>
  <si>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</si>
  <si>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</si>
  <si>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</si>
  <si>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</si>
  <si>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</si>
  <si>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</si>
  <si>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</si>
  <si>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</si>
  <si>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</si>
  <si>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</si>
  <si>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</si>
  <si>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</si>
  <si>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</si>
  <si>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</si>
  <si>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</si>
  <si>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</si>
  <si>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</si>
  <si>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</si>
  <si>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</si>
  <si>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</si>
  <si>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</si>
  <si>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</si>
  <si>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</si>
  <si>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</si>
  <si>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</si>
  <si>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</si>
  <si>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</si>
  <si>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</si>
  <si>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</si>
  <si>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</si>
  <si>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</si>
  <si>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</si>
  <si>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</si>
  <si>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</si>
  <si>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</si>
  <si>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</si>
  <si>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</si>
  <si>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</si>
  <si>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</si>
  <si>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</si>
  <si>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</si>
  <si>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</si>
  <si>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</si>
  <si>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</si>
  <si>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</si>
  <si>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</si>
  <si>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</si>
  <si>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</si>
  <si>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</si>
  <si>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</si>
  <si>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</si>
  <si>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</si>
  <si>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</si>
  <si>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</si>
  <si>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</si>
  <si>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</si>
  <si>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</si>
  <si>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</si>
  <si>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</si>
  <si>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</si>
  <si>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</si>
  <si>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</si>
  <si>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</si>
  <si>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</si>
  <si>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</si>
  <si>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</si>
  <si>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</si>
  <si>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</si>
  <si>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</si>
  <si>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</si>
  <si>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</si>
  <si>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</si>
  <si>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</si>
  <si>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</si>
  <si>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</si>
  <si>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</si>
  <si>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</si>
  <si>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</si>
  <si>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</si>
  <si>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</si>
  <si>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</si>
  <si>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</si>
  <si>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</si>
  <si>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</si>
  <si>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</si>
  <si>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</si>
  <si>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</si>
  <si>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</si>
  <si>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</si>
  <si>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</si>
  <si>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</si>
  <si>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</si>
  <si>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</si>
  <si>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</si>
  <si>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</si>
  <si>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</si>
  <si>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</si>
  <si>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</si>
  <si>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</si>
  <si>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</si>
  <si>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</si>
  <si>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</si>
  <si>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</si>
  <si>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</si>
  <si>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</si>
  <si>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</si>
  <si>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</si>
  <si>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</si>
  <si>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</si>
  <si>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</si>
  <si>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</si>
  <si>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</si>
  <si>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</si>
  <si>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</si>
  <si>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</si>
  <si>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</si>
  <si>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</si>
  <si>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</si>
  <si>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</si>
  <si>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</si>
  <si>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</si>
  <si>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</si>
  <si>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</si>
  <si>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</si>
  <si>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</si>
  <si>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</si>
  <si>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</si>
  <si>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</si>
  <si>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</si>
  <si>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</si>
  <si>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</si>
  <si>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</si>
  <si>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</si>
  <si>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</si>
  <si>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</si>
  <si>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</si>
  <si>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</si>
  <si>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</si>
  <si>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</si>
  <si>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</si>
  <si>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</si>
  <si>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</si>
  <si>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</si>
  <si>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</si>
  <si>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</si>
  <si>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</si>
  <si>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</si>
  <si>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</si>
  <si>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</si>
  <si>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</si>
  <si>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</si>
  <si>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</si>
  <si>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</si>
  <si>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</si>
  <si>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</si>
  <si>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</si>
  <si>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</si>
  <si>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</si>
  <si>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</si>
  <si>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</si>
  <si>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</si>
  <si>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</si>
  <si>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</si>
  <si>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</si>
  <si>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</si>
  <si>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</si>
  <si>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</si>
  <si>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</si>
  <si>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</si>
  <si>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</si>
  <si>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</si>
  <si>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</si>
  <si>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</si>
  <si>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</si>
  <si>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</si>
  <si>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</si>
  <si>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</si>
  <si>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</si>
  <si>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</si>
  <si>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</si>
  <si>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</si>
  <si>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</si>
  <si>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</si>
  <si>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</si>
  <si>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</si>
  <si>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</si>
  <si>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</si>
  <si>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</si>
  <si>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</si>
  <si>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</si>
  <si>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</si>
  <si>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</si>
  <si>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</si>
  <si>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</si>
  <si>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</si>
  <si>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</si>
  <si>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</si>
  <si>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</si>
  <si>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</si>
  <si>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</si>
  <si>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</si>
  <si>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</si>
  <si>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</si>
  <si>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</si>
  <si>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</si>
  <si>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</si>
  <si>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</si>
  <si>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</si>
  <si>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</si>
  <si>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</si>
  <si>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</si>
  <si>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</si>
  <si>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</si>
  <si>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</si>
  <si>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</si>
  <si>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</si>
  <si>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</si>
  <si>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</si>
  <si>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</si>
  <si>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</si>
  <si>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</si>
  <si>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</si>
  <si>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</si>
  <si>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</si>
  <si>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</si>
  <si>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</si>
  <si>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</si>
  <si>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</si>
  <si>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</si>
  <si>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</si>
  <si>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</si>
  <si>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</si>
  <si>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</si>
  <si>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</si>
  <si>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</si>
  <si>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</si>
  <si>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</si>
  <si>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</si>
  <si>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</si>
  <si>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</si>
  <si>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</si>
  <si>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</si>
  <si>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</si>
  <si>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</si>
  <si>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</si>
  <si>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</si>
  <si>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</si>
  <si>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</si>
  <si>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</si>
  <si>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</si>
  <si>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</si>
  <si>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</si>
  <si>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</si>
  <si>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</si>
  <si>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</si>
  <si>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</si>
  <si>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</si>
  <si>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</si>
  <si>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</si>
  <si>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</si>
  <si>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</si>
  <si>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</si>
  <si>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</si>
  <si>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</si>
  <si>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</si>
  <si>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</si>
  <si>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</si>
  <si>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</si>
  <si>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</si>
  <si>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</si>
  <si>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</si>
  <si>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</si>
  <si>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</si>
  <si>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</si>
  <si>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</si>
  <si>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</si>
  <si>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</si>
  <si>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</si>
  <si>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</si>
  <si>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</si>
  <si>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</si>
  <si>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</si>
  <si>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</si>
  <si>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</si>
  <si>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</si>
  <si>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</si>
  <si>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</si>
  <si>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</si>
  <si>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</si>
  <si>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</si>
  <si>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</si>
  <si>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</si>
  <si>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</si>
  <si>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</si>
  <si>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</si>
  <si>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</si>
  <si>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</si>
  <si>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</si>
  <si>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</si>
  <si>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</si>
  <si>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</si>
  <si>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</si>
  <si>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</si>
  <si>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</si>
  <si>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</si>
  <si>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</si>
  <si>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</si>
  <si>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</si>
  <si>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</si>
  <si>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</si>
  <si>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</si>
  <si>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</si>
  <si>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</si>
  <si>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</si>
  <si>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</si>
  <si>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</si>
  <si>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</si>
  <si>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</si>
  <si>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</si>
  <si>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</si>
  <si>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</si>
  <si>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</si>
  <si>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</si>
  <si>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</si>
  <si>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</si>
  <si>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</si>
  <si>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</si>
  <si>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</si>
  <si>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</si>
  <si>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</si>
  <si>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</si>
  <si>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</si>
  <si>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</si>
  <si>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</si>
  <si>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</si>
  <si>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</si>
  <si>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</si>
  <si>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</si>
  <si>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</si>
  <si>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</si>
  <si>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</si>
  <si>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</si>
  <si>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</si>
  <si>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</si>
  <si>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</si>
  <si>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</si>
  <si>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</si>
  <si>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</si>
  <si>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</si>
  <si>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</si>
  <si>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</si>
  <si>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</si>
  <si>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</si>
  <si>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</si>
  <si>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</si>
  <si>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</si>
  <si>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</si>
  <si>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</si>
  <si>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</si>
  <si>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</si>
  <si>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</si>
  <si>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</si>
  <si>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</si>
  <si>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</si>
  <si>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</si>
  <si>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</si>
  <si>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</si>
  <si>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</si>
  <si>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</si>
  <si>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</si>
  <si>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</si>
  <si>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</si>
  <si>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</si>
  <si>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</si>
  <si>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</si>
  <si>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</si>
  <si>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</si>
  <si>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</si>
  <si>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</si>
  <si>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</si>
  <si>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</si>
  <si>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</si>
  <si>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</si>
  <si>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</si>
  <si>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</si>
  <si>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</si>
  <si>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</si>
  <si>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</si>
  <si>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</si>
  <si>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</si>
  <si>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</si>
  <si>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</si>
  <si>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</si>
  <si>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</si>
  <si>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</si>
  <si>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</si>
  <si>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</si>
  <si>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</si>
  <si>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</si>
  <si>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</si>
  <si>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</si>
  <si>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</si>
  <si>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</si>
  <si>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</si>
  <si>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</si>
  <si>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</si>
  <si>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</si>
  <si>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</si>
  <si>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</si>
  <si>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</si>
  <si>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</si>
  <si>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</si>
  <si>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</si>
  <si>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</si>
  <si>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</si>
  <si>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</si>
  <si>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</si>
  <si>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</si>
  <si>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</si>
  <si>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</si>
  <si>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</si>
  <si>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</si>
  <si>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</si>
  <si>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</si>
  <si>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</si>
  <si>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</si>
  <si>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</si>
  <si>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</si>
  <si>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</si>
  <si>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</si>
  <si>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</si>
  <si>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</si>
  <si>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</si>
  <si>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</si>
  <si>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</si>
  <si>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</si>
  <si>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</si>
  <si>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</si>
  <si>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</si>
  <si>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</si>
  <si>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</si>
  <si>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</si>
  <si>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</si>
  <si>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</si>
  <si>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</si>
  <si>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</si>
  <si>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</si>
  <si>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</si>
  <si>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</si>
  <si>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</si>
  <si>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</si>
  <si>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</si>
  <si>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</si>
  <si>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</si>
  <si>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</si>
  <si>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</si>
  <si>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</si>
  <si>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</si>
  <si>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</si>
  <si>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</si>
  <si>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</si>
  <si>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</si>
  <si>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</si>
  <si>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</si>
  <si>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</si>
  <si>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</si>
  <si>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</si>
  <si>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</si>
  <si>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</si>
  <si>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</si>
  <si>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</si>
  <si>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</si>
  <si>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</si>
  <si>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</si>
  <si>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</si>
  <si>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</si>
  <si>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</si>
  <si>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</si>
  <si>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</si>
  <si>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</si>
  <si>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</si>
  <si>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</si>
  <si>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</si>
  <si>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</si>
  <si>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</si>
  <si>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</si>
  <si>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</si>
  <si>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</si>
  <si>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</si>
  <si>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</si>
  <si>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</si>
  <si>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</si>
  <si>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</si>
  <si>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</si>
  <si>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</si>
  <si>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</si>
  <si>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</si>
  <si>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</si>
  <si>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</si>
  <si>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</si>
  <si>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</si>
  <si>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</si>
  <si>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</si>
  <si>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</si>
  <si>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</si>
  <si>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</si>
  <si>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</si>
  <si>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</si>
  <si>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</si>
  <si>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</si>
  <si>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</si>
  <si>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</si>
  <si>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</si>
  <si>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</si>
  <si>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</si>
  <si>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</si>
  <si>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</si>
  <si>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</si>
  <si>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</si>
  <si>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</si>
  <si>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</si>
  <si>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</si>
  <si>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</si>
  <si>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</si>
  <si>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</si>
  <si>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</si>
  <si>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</si>
  <si>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</si>
  <si>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</si>
  <si>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</si>
  <si>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</si>
  <si>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</si>
  <si>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</si>
  <si>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</si>
  <si>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</si>
  <si>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</si>
  <si>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</si>
  <si>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</si>
  <si>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</si>
  <si>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</si>
  <si>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</si>
  <si>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</si>
  <si>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</si>
  <si>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</si>
  <si>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</si>
  <si>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</si>
  <si>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</si>
  <si>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</si>
  <si>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</si>
  <si>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</si>
  <si>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</si>
  <si>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</si>
  <si>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</si>
  <si>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</si>
  <si>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</si>
  <si>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</si>
  <si>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</si>
  <si>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</si>
  <si>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</si>
  <si>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</si>
  <si>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</si>
  <si>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</si>
  <si>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</si>
  <si>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</si>
  <si>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</si>
  <si>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</si>
  <si>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</si>
  <si>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</si>
  <si>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</si>
  <si>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</si>
  <si>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</si>
  <si>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</si>
  <si>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</si>
  <si>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</si>
  <si>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</si>
  <si>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</si>
  <si>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</si>
  <si>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</si>
  <si>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</si>
  <si>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</si>
  <si>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</si>
  <si>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</si>
  <si>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</si>
  <si>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</si>
  <si>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</si>
  <si>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</si>
  <si>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</si>
  <si>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</si>
  <si>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</si>
  <si>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</si>
  <si>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</si>
  <si>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</si>
  <si>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</si>
  <si>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</si>
  <si>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</si>
  <si>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</si>
  <si>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</si>
  <si>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</si>
  <si>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</si>
  <si>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</si>
  <si>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</si>
  <si>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</si>
  <si>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</si>
  <si>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</si>
  <si>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</si>
  <si>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</si>
  <si>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</si>
  <si>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</si>
  <si>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</si>
  <si>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</si>
  <si>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</si>
  <si>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</si>
  <si>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</si>
  <si>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</si>
  <si>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</si>
  <si>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</si>
  <si>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</si>
  <si>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</si>
  <si>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</si>
  <si>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</si>
  <si>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</si>
  <si>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</si>
  <si>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</si>
  <si>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</si>
  <si>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</si>
  <si>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</si>
  <si>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</si>
  <si>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</si>
  <si>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</si>
  <si>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</si>
  <si>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</si>
  <si>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</si>
  <si>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</si>
  <si>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</si>
  <si>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</si>
  <si>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</si>
  <si>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</si>
  <si>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</si>
  <si>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</si>
  <si>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</si>
  <si>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</si>
  <si>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</si>
  <si>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</si>
  <si>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</si>
  <si>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</si>
  <si>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</si>
  <si>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</si>
  <si>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</si>
  <si>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</si>
  <si>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</si>
  <si>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</si>
  <si>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</si>
  <si>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</si>
  <si>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</si>
  <si>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</si>
  <si>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</si>
  <si>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</si>
  <si>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</si>
  <si>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</si>
  <si>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</si>
  <si>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</si>
  <si>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</si>
  <si>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</si>
  <si>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</si>
  <si>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</si>
  <si>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</si>
  <si>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</si>
  <si>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</si>
  <si>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</si>
  <si>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</si>
  <si>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</si>
  <si>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</si>
  <si>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</si>
  <si>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</si>
  <si>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</si>
  <si>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</si>
  <si>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</si>
  <si>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</si>
  <si>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</si>
  <si>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</si>
  <si>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</si>
  <si>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</si>
  <si>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</si>
  <si>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</si>
  <si>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</si>
  <si>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</si>
  <si>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</si>
  <si>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</si>
  <si>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</si>
  <si>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</si>
  <si>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</si>
  <si>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</si>
  <si>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</si>
  <si>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</si>
  <si>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</si>
  <si>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</si>
  <si>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</si>
  <si>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</si>
  <si>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</si>
  <si>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</si>
  <si>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</si>
  <si>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</si>
  <si>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</si>
  <si>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</si>
  <si>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</si>
  <si>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</si>
  <si>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</si>
  <si>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</si>
  <si>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</si>
  <si>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</si>
  <si>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</si>
  <si>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</si>
  <si>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</si>
  <si>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</si>
  <si>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</si>
  <si>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</si>
  <si>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</si>
  <si>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</si>
  <si>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</si>
  <si>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</si>
  <si>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</si>
  <si>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</si>
  <si>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</si>
  <si>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</si>
  <si>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</si>
  <si>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</si>
  <si>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</si>
  <si>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</si>
  <si>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</si>
  <si>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</si>
  <si>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</si>
  <si>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</si>
  <si>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</si>
  <si>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</si>
  <si>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</si>
  <si>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</si>
  <si>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</si>
  <si>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</si>
  <si>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</si>
  <si>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</si>
  <si>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</si>
  <si>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</si>
  <si>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</si>
  <si>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</si>
  <si>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</si>
  <si>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</si>
  <si>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</si>
  <si>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</si>
  <si>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</si>
  <si>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</si>
  <si>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</si>
  <si>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</si>
  <si>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</si>
  <si>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</si>
  <si>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</si>
  <si>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</si>
  <si>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</si>
  <si>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</si>
  <si>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</si>
  <si>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</si>
  <si>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</si>
  <si>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</si>
  <si>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</si>
  <si>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</si>
  <si>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</si>
  <si>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</si>
  <si>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</si>
  <si>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</si>
  <si>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</si>
  <si>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</si>
  <si>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</si>
  <si>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</si>
  <si>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</si>
  <si>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</si>
  <si>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</si>
  <si>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</si>
  <si>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</si>
  <si>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</si>
  <si>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</si>
  <si>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</si>
  <si>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</si>
  <si>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</si>
  <si>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</si>
  <si>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</si>
  <si>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</si>
  <si>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</si>
  <si>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</si>
  <si>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</si>
  <si>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</si>
  <si>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</si>
  <si>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</si>
  <si>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</si>
  <si>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</si>
  <si>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</si>
  <si>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</si>
  <si>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</si>
  <si>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</si>
  <si>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</si>
  <si>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</si>
  <si>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</si>
  <si>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</si>
  <si>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</si>
  <si>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</si>
  <si>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</si>
  <si>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</si>
  <si>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</si>
  <si>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</si>
  <si>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</si>
  <si>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</si>
  <si>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</si>
  <si>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</si>
  <si>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</si>
  <si>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</si>
  <si>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</si>
  <si>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</si>
  <si>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</si>
  <si>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</si>
  <si>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</si>
  <si>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</si>
  <si>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</si>
  <si>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</si>
  <si>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</si>
  <si>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</si>
  <si>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</si>
  <si>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</si>
  <si>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</si>
  <si>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</si>
  <si>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</si>
  <si>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</si>
  <si>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</si>
  <si>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</si>
  <si>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</si>
  <si>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</si>
  <si>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</si>
  <si>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</si>
  <si>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</si>
  <si>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</si>
  <si>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</si>
  <si>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</si>
  <si>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</si>
  <si>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</si>
  <si>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</si>
  <si>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</si>
  <si>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</si>
  <si>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</si>
  <si>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</si>
  <si>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</si>
  <si>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</si>
  <si>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</si>
  <si>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</si>
  <si>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</si>
  <si>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</si>
  <si>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</si>
  <si>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</si>
  <si>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</si>
  <si>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</si>
  <si>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</si>
  <si>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</si>
  <si>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</si>
  <si>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</si>
  <si>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</si>
  <si>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</si>
  <si>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</si>
  <si>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</si>
  <si>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</si>
  <si>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</si>
  <si>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</si>
  <si>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</si>
  <si>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</si>
  <si>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</si>
  <si>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</si>
  <si>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</si>
  <si>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</si>
  <si>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</si>
  <si>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</si>
  <si>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</si>
  <si>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</si>
  <si>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</si>
  <si>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</si>
  <si>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</si>
  <si>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</si>
  <si>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</si>
  <si>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</si>
  <si>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</si>
  <si>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</si>
  <si>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</si>
  <si>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</si>
  <si>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</si>
  <si>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</si>
  <si>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</si>
  <si>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</si>
  <si>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</si>
  <si>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</si>
  <si>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</si>
  <si>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</si>
  <si>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</si>
  <si>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</si>
  <si>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</si>
  <si>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</si>
  <si>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</si>
  <si>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</si>
  <si>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</si>
  <si>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</si>
  <si>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</si>
  <si>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</si>
  <si>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</si>
  <si>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</si>
  <si>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</si>
  <si>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</si>
  <si>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</si>
  <si>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</si>
  <si>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</si>
  <si>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</si>
  <si>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</si>
  <si>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</si>
  <si>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</si>
  <si>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</si>
  <si>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</si>
  <si>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</si>
  <si>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</si>
  <si>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</si>
  <si>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</si>
  <si>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</si>
  <si>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</si>
  <si>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</si>
  <si>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</si>
  <si>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</si>
  <si>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</si>
  <si>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</si>
  <si>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</si>
  <si>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</si>
  <si>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</si>
  <si>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</si>
  <si>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</si>
  <si>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</si>
  <si>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</si>
  <si>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</si>
  <si>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</si>
  <si>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</si>
  <si>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</si>
  <si>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</si>
  <si>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</si>
  <si>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</si>
  <si>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</si>
  <si>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</si>
  <si>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</si>
  <si>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</si>
  <si>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</si>
  <si>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</si>
  <si>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</si>
  <si>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</si>
  <si>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</si>
  <si>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</si>
  <si>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</si>
  <si>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</si>
  <si>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</si>
  <si>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</si>
  <si>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</si>
  <si>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</si>
  <si>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</si>
  <si>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</si>
  <si>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</si>
  <si>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</si>
  <si>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</si>
  <si>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</si>
  <si>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</si>
  <si>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</si>
  <si>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</si>
  <si>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</si>
  <si>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</si>
  <si>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</si>
  <si>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</si>
  <si>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</si>
  <si>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</si>
  <si>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</si>
  <si>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</si>
  <si>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</si>
  <si>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</si>
  <si>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</si>
  <si>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</si>
  <si>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</si>
  <si>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</si>
  <si>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</si>
  <si>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</si>
  <si>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</si>
  <si>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</si>
  <si>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</si>
  <si>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</si>
  <si>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</si>
  <si>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</si>
  <si>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</si>
  <si>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</si>
  <si>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</si>
  <si>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</si>
  <si>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</si>
  <si>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</si>
  <si>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</si>
  <si>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</si>
  <si>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</si>
  <si>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</si>
  <si>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</si>
  <si>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</si>
  <si>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</si>
  <si>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</si>
  <si>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</si>
  <si>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</si>
  <si>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</si>
  <si>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</si>
  <si>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</si>
  <si>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</si>
  <si>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</si>
  <si>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</si>
  <si>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</si>
  <si>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</si>
  <si>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</si>
  <si>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</si>
  <si>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</si>
  <si>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</si>
  <si>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</si>
  <si>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</si>
  <si>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</si>
  <si>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</si>
  <si>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</si>
  <si>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</si>
  <si>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</si>
  <si>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</si>
  <si>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</si>
  <si>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</si>
  <si>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</si>
  <si>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</si>
  <si>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</si>
  <si>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</si>
  <si>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</si>
  <si>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</si>
  <si>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</si>
  <si>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</si>
  <si>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</si>
  <si>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</si>
  <si>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</si>
  <si>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</si>
  <si>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</si>
  <si>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</si>
  <si>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</si>
  <si>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</si>
  <si>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</si>
  <si>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</si>
  <si>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</si>
  <si>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</si>
  <si>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</si>
  <si>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</si>
  <si>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</si>
  <si>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</si>
  <si>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</si>
  <si>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</si>
  <si>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</si>
  <si>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</si>
  <si>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</si>
  <si>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</si>
  <si>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</si>
  <si>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</si>
  <si>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</si>
  <si>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</si>
  <si>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</si>
  <si>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</si>
  <si>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</si>
  <si>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</si>
  <si>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</si>
  <si>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</si>
  <si>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</si>
  <si>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</si>
  <si>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</si>
  <si>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</si>
  <si>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</si>
  <si>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</si>
  <si>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</si>
  <si>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</si>
  <si>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</si>
  <si>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</si>
  <si>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</si>
  <si>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</si>
  <si>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</si>
  <si>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</si>
  <si>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</si>
  <si>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</si>
  <si>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</si>
  <si>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</si>
  <si>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</si>
  <si>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</si>
  <si>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</si>
  <si>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</si>
  <si>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</si>
  <si>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</si>
  <si>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</si>
  <si>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</si>
  <si>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</si>
  <si>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</si>
  <si>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</si>
  <si>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</si>
  <si>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</si>
  <si>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</si>
  <si>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</si>
  <si>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</si>
  <si>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</si>
  <si>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</si>
  <si>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</si>
  <si>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</si>
  <si>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</si>
  <si>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</si>
  <si>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</si>
  <si>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</si>
  <si>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</si>
  <si>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</si>
  <si>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</si>
  <si>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</si>
  <si>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</si>
  <si>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</si>
  <si>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</si>
  <si>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</si>
  <si>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</si>
  <si>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</si>
  <si>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</si>
  <si>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</si>
  <si>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</si>
  <si>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</si>
  <si>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</si>
  <si>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</si>
  <si>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</si>
  <si>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</si>
  <si>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</si>
  <si>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</si>
  <si>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</si>
  <si>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</si>
  <si>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</si>
  <si>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</si>
  <si>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</si>
  <si>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</si>
  <si>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</si>
  <si>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</si>
  <si>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</si>
  <si>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</si>
  <si>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</si>
  <si>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</si>
  <si>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</si>
  <si>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</si>
  <si>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</si>
  <si>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</si>
  <si>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</si>
  <si>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</si>
  <si>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</si>
  <si>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</si>
  <si>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</si>
  <si>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</si>
  <si>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</si>
  <si>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</si>
  <si>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</si>
  <si>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</si>
  <si>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</si>
  <si>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</si>
  <si>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</si>
  <si>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</si>
  <si>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</si>
  <si>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</si>
  <si>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</si>
  <si>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</si>
  <si>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</si>
  <si>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</si>
  <si>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</si>
  <si>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</si>
  <si>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</si>
  <si>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</si>
  <si>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</si>
  <si>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</si>
  <si>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</si>
  <si>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</si>
  <si>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</si>
  <si>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</si>
  <si>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</si>
  <si>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</si>
  <si>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</si>
  <si>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</si>
  <si>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</si>
  <si>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</si>
  <si>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</si>
  <si>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</si>
  <si>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</si>
  <si>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</si>
  <si>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</si>
  <si>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</si>
  <si>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</si>
  <si>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</si>
  <si>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</si>
  <si>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</si>
  <si>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</si>
  <si>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</si>
  <si>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</si>
  <si>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</si>
  <si>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</si>
  <si>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</si>
  <si>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</si>
  <si>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</si>
  <si>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</si>
  <si>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</si>
  <si>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</si>
  <si>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</si>
  <si>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</si>
  <si>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</si>
  <si>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</si>
  <si>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</si>
  <si>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</si>
  <si>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</si>
  <si>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</si>
  <si>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</si>
  <si>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</si>
  <si>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</si>
  <si>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</si>
  <si>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</si>
  <si>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</si>
  <si>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</si>
  <si>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</si>
  <si>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</si>
  <si>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</si>
  <si>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</si>
  <si>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</si>
  <si>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</si>
  <si>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</si>
  <si>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</si>
  <si>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</si>
  <si>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</si>
  <si>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</si>
  <si>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</si>
  <si>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</si>
  <si>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</si>
  <si>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</si>
  <si>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</si>
  <si>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</si>
  <si>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</si>
  <si>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</si>
  <si>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</si>
  <si>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</si>
  <si>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</si>
  <si>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</si>
  <si>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</si>
  <si>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</si>
  <si>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</si>
  <si>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</si>
  <si>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</si>
  <si>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</si>
  <si>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</si>
  <si>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</si>
  <si>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</si>
  <si>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</si>
  <si>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</si>
  <si>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</si>
  <si>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</si>
  <si>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</si>
  <si>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</si>
  <si>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</si>
  <si>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</si>
  <si>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</si>
  <si>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</si>
  <si>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</si>
  <si>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</si>
  <si>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</si>
  <si>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</si>
  <si>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</si>
  <si>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</si>
  <si>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</si>
  <si>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</si>
  <si>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</si>
  <si>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</si>
  <si>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</si>
  <si>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</si>
  <si>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</si>
  <si>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</si>
  <si>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</si>
  <si>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</si>
  <si>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</si>
  <si>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</si>
  <si>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</si>
  <si>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</si>
  <si>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</si>
  <si>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</si>
  <si>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</si>
  <si>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</si>
  <si>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</si>
  <si>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</si>
  <si>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</si>
  <si>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</si>
  <si>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</si>
  <si>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</si>
  <si>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</si>
  <si>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</si>
  <si>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</si>
  <si>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</si>
  <si>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</si>
  <si>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</si>
  <si>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</si>
  <si>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</si>
  <si>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</si>
  <si>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</si>
  <si>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</si>
  <si>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</si>
  <si>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</si>
  <si>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</si>
  <si>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</si>
  <si>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</si>
  <si>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</si>
  <si>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</si>
  <si>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</si>
  <si>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</si>
  <si>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</si>
  <si>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</si>
  <si>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</si>
  <si>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</si>
  <si>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</si>
  <si>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</si>
  <si>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</si>
  <si>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</si>
  <si>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</si>
  <si>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</si>
  <si>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</si>
  <si>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</si>
  <si>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</si>
  <si>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</si>
  <si>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</si>
  <si>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</si>
  <si>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</si>
  <si>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</si>
  <si>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</si>
  <si>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</si>
  <si>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</si>
  <si>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</si>
  <si>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</si>
  <si>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</si>
  <si>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</si>
  <si>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</si>
  <si>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</si>
  <si>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</si>
  <si>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</si>
  <si>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</si>
  <si>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</si>
  <si>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</si>
  <si>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</si>
  <si>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</si>
  <si>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</si>
  <si>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</si>
  <si>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</si>
  <si>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</si>
  <si>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</si>
  <si>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</si>
  <si>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</si>
  <si>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</si>
  <si>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</si>
  <si>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</si>
  <si>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</si>
  <si>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</si>
  <si>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</si>
  <si>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</si>
  <si>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</si>
  <si>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</si>
  <si>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</si>
  <si>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</si>
  <si>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</si>
  <si>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</si>
  <si>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</si>
  <si>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</si>
  <si>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</si>
  <si>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</si>
  <si>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</si>
  <si>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</si>
  <si>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</si>
  <si>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</si>
  <si>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</si>
  <si>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</si>
  <si>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</si>
  <si>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</si>
  <si>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</si>
  <si>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</si>
  <si>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</si>
  <si>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</si>
  <si>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</si>
  <si>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</si>
  <si>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</si>
  <si>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</si>
  <si>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</si>
  <si>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</si>
  <si>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</si>
  <si>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</si>
  <si>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</si>
  <si>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</si>
  <si>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</si>
  <si>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</si>
  <si>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</si>
  <si>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</si>
  <si>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</si>
  <si>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</si>
  <si>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</si>
  <si>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</si>
  <si>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</si>
  <si>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</si>
  <si>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</si>
  <si>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</si>
  <si>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</si>
  <si>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</si>
  <si>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</si>
  <si>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</si>
  <si>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</si>
  <si>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</si>
  <si>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</si>
  <si>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</si>
  <si>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</si>
  <si>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</si>
  <si>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</si>
  <si>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</si>
  <si>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</si>
  <si>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</si>
  <si>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</si>
  <si>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</si>
  <si>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</si>
  <si>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</si>
  <si>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</si>
  <si>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</si>
  <si>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</si>
  <si>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</si>
  <si>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</si>
  <si>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</si>
  <si>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</si>
  <si>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</si>
  <si>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</si>
  <si>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</si>
  <si>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</si>
  <si>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</si>
  <si>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</si>
  <si>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</si>
  <si>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</si>
  <si>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</si>
  <si>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</si>
  <si>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</si>
  <si>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</si>
  <si>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</si>
  <si>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</si>
  <si>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</si>
  <si>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</si>
  <si>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</si>
  <si>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</si>
  <si>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</si>
  <si>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</si>
  <si>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</si>
  <si>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</si>
  <si>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</si>
  <si>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</si>
  <si>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</si>
  <si>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</si>
  <si>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</si>
  <si>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</si>
  <si>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</si>
  <si>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</si>
  <si>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</si>
  <si>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</si>
  <si>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</si>
  <si>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</si>
  <si>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</si>
  <si>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</si>
  <si>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</si>
  <si>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</si>
  <si>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</si>
  <si>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</si>
  <si>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</si>
  <si>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</si>
  <si>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</si>
  <si>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</si>
  <si>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</si>
  <si>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</si>
  <si>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</si>
  <si>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</si>
  <si>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</si>
  <si>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</si>
  <si>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</si>
  <si>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</si>
  <si>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</si>
  <si>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</si>
  <si>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</si>
  <si>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</si>
  <si>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</si>
  <si>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</si>
  <si>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</si>
  <si>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</si>
  <si>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</si>
  <si>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</si>
  <si>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</si>
  <si>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</si>
  <si>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</si>
  <si>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</si>
  <si>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</si>
  <si>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</si>
  <si>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</si>
  <si>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</si>
  <si>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</si>
  <si>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</si>
  <si>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</si>
  <si>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</si>
  <si>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</si>
  <si>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</si>
  <si>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</si>
  <si>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</si>
  <si>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</si>
  <si>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</si>
  <si>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</si>
  <si>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</si>
  <si>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</si>
  <si>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</si>
  <si>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</si>
  <si>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</si>
  <si>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</si>
  <si>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</si>
  <si>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</si>
  <si>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</si>
  <si>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</si>
  <si>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</si>
  <si>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</si>
  <si>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</si>
  <si>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</si>
  <si>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</si>
  <si>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</si>
  <si>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</si>
  <si>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</si>
  <si>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</si>
  <si>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</si>
  <si>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</si>
  <si>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</si>
  <si>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</si>
  <si>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</si>
  <si>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</si>
  <si>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</si>
  <si>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</si>
  <si>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</si>
  <si>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</si>
  <si>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</si>
  <si>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</si>
  <si>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</si>
  <si>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</si>
  <si>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</si>
  <si>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</si>
  <si>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</si>
  <si>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</si>
  <si>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</si>
  <si>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</si>
  <si>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</si>
  <si>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</si>
  <si>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</si>
  <si>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</si>
  <si>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</si>
  <si>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</si>
  <si>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</si>
  <si>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</si>
  <si>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</si>
  <si>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</si>
  <si>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</si>
  <si>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</si>
  <si>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</si>
  <si>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</si>
  <si>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</si>
  <si>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</si>
  <si>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</si>
  <si>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</si>
  <si>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</si>
  <si>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</si>
  <si>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</si>
  <si>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</si>
  <si>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</si>
  <si>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</si>
  <si>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</si>
  <si>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</si>
  <si>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</si>
  <si>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</si>
  <si>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</si>
  <si>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</si>
  <si>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</si>
  <si>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</si>
  <si>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</si>
  <si>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</si>
  <si>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</si>
  <si>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</si>
  <si>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</si>
  <si>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</si>
  <si>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</si>
  <si>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</si>
  <si>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</si>
  <si>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</si>
  <si>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</si>
  <si>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</si>
  <si>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</si>
  <si>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</si>
  <si>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</si>
  <si>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</si>
  <si>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</si>
  <si>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</si>
  <si>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</si>
  <si>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</si>
  <si>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</si>
  <si>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</si>
  <si>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</si>
  <si>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</si>
  <si>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</si>
  <si>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</si>
  <si>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</si>
  <si>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</si>
  <si>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</si>
  <si>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</si>
  <si>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</si>
  <si>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</si>
  <si>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</si>
  <si>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</si>
  <si>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</si>
  <si>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</si>
  <si>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</si>
  <si>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</si>
  <si>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</si>
  <si>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</si>
  <si>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</si>
  <si>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</si>
  <si>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</si>
  <si>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</si>
  <si>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</si>
  <si>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</si>
  <si>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</si>
  <si>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</si>
  <si>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</si>
  <si>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</si>
  <si>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</si>
  <si>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</si>
  <si>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</si>
  <si>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</si>
  <si>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</si>
  <si>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</si>
  <si>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</si>
  <si>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</si>
  <si>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</si>
  <si>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</si>
  <si>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</si>
  <si>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</si>
  <si>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</si>
  <si>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</si>
  <si>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</si>
  <si>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</si>
  <si>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</si>
  <si>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</si>
  <si>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</si>
  <si>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</si>
  <si>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</si>
  <si>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</si>
  <si>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</si>
  <si>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</si>
  <si>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</si>
  <si>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</si>
  <si>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</si>
  <si>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</si>
  <si>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</si>
  <si>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</si>
  <si>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</si>
  <si>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</si>
  <si>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</si>
  <si>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</si>
  <si>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</si>
  <si>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</si>
  <si>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</si>
  <si>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</si>
  <si>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</si>
  <si>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</si>
  <si>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</si>
  <si>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</si>
  <si>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</si>
  <si>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</si>
  <si>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</si>
  <si>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</si>
  <si>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</si>
  <si>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</si>
  <si>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</si>
  <si>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</si>
  <si>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</si>
  <si>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</si>
  <si>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</si>
  <si>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</si>
  <si>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</si>
  <si>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</si>
  <si>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</si>
  <si>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</si>
  <si>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</si>
  <si>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</si>
  <si>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</si>
  <si>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</si>
  <si>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</si>
  <si>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</si>
  <si>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</si>
  <si>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</si>
  <si>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</si>
  <si>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</si>
  <si>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</si>
  <si>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</si>
  <si>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</si>
  <si>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</si>
  <si>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</si>
  <si>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</si>
  <si>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</si>
  <si>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</si>
  <si>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</si>
  <si>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</si>
  <si>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</si>
  <si>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</si>
  <si>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</si>
  <si>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</si>
  <si>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</si>
  <si>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</si>
  <si>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</si>
  <si>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</si>
  <si>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</si>
  <si>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</si>
  <si>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</si>
  <si>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</si>
  <si>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</si>
  <si>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</si>
  <si>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</si>
  <si>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</si>
  <si>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</si>
  <si>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</si>
  <si>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</si>
  <si>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</si>
  <si>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</si>
  <si>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</si>
  <si>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</si>
  <si>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</si>
  <si>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</si>
  <si>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</si>
  <si>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</si>
  <si>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</si>
  <si>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</si>
  <si>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</si>
  <si>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</si>
  <si>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</si>
  <si>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</si>
  <si>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</si>
  <si>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</si>
  <si>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</si>
  <si>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</si>
  <si>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</si>
  <si>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</si>
  <si>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</si>
  <si>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</si>
  <si>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</si>
  <si>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</si>
  <si>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</si>
  <si>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</si>
  <si>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</si>
  <si>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</si>
  <si>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</si>
  <si>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</si>
  <si>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</si>
  <si>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</si>
  <si>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</si>
  <si>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</si>
  <si>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</si>
  <si>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</si>
  <si>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</si>
  <si>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</si>
  <si>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</si>
  <si>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</si>
  <si>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</si>
  <si>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</si>
  <si>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</si>
  <si>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</si>
  <si>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</si>
  <si>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</si>
  <si>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</si>
  <si>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</si>
  <si>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</si>
  <si>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</si>
  <si>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</si>
  <si>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</si>
  <si>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</si>
  <si>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</si>
  <si>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</si>
  <si>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</si>
  <si>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</si>
  <si>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</si>
  <si>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</si>
  <si>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</si>
  <si>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</si>
  <si>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</si>
  <si>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</si>
  <si>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</si>
  <si>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</si>
  <si>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</si>
  <si>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</si>
  <si>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</si>
  <si>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</si>
  <si>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</si>
  <si>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</si>
  <si>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</si>
  <si>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</si>
  <si>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</si>
  <si>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</si>
  <si>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</si>
  <si>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</si>
  <si>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</si>
  <si>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</si>
  <si>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</si>
  <si>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</si>
  <si>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</si>
  <si>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</si>
  <si>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</si>
  <si>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</si>
  <si>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</si>
  <si>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</si>
  <si>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</si>
  <si>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</si>
  <si>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</si>
  <si>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</si>
  <si>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</si>
  <si>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</si>
  <si>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</si>
  <si>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</si>
  <si>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</si>
  <si>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</si>
  <si>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</si>
  <si>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</si>
  <si>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</si>
  <si>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</si>
  <si>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</si>
  <si>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</si>
  <si>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</si>
  <si>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</si>
  <si>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</si>
  <si>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</si>
  <si>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</si>
  <si>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</si>
  <si>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</si>
  <si>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</si>
  <si>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</si>
  <si>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</si>
  <si>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</si>
  <si>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</si>
  <si>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</si>
  <si>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</si>
  <si>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</si>
  <si>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</si>
  <si>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</si>
  <si>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</si>
  <si>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</si>
  <si>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</si>
  <si>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</si>
  <si>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</si>
  <si>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</si>
  <si>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</si>
  <si>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</si>
  <si>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</si>
  <si>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</si>
  <si>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</si>
  <si>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</si>
  <si>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</si>
  <si>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</si>
  <si>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</si>
  <si>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</si>
  <si>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</si>
  <si>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</si>
  <si>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</si>
  <si>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</si>
  <si>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</si>
  <si>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</si>
  <si>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</si>
  <si>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</si>
  <si>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</si>
  <si>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</si>
  <si>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</si>
  <si>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</si>
  <si>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</si>
  <si>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</si>
  <si>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</si>
  <si>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</si>
  <si>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</si>
  <si>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</si>
  <si>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</si>
  <si>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</si>
  <si>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</si>
  <si>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</si>
  <si>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</si>
  <si>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</si>
  <si>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</si>
  <si>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</si>
  <si>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</si>
  <si>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</si>
  <si>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</si>
  <si>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</si>
  <si>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</si>
  <si>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</si>
  <si>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</si>
  <si>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</si>
  <si>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</si>
  <si>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</si>
  <si>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</si>
  <si>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</si>
  <si>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</si>
  <si>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</si>
  <si>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</si>
  <si>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</si>
  <si>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</si>
  <si>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</si>
  <si>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</si>
  <si>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</si>
  <si>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</si>
  <si>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</si>
  <si>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</si>
  <si>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</si>
  <si>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</si>
  <si>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</si>
  <si>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</si>
  <si>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</si>
  <si>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</si>
  <si>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</si>
  <si>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</si>
  <si>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</si>
  <si>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</si>
  <si>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</si>
  <si>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</si>
  <si>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</si>
  <si>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</si>
  <si>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</si>
  <si>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</si>
  <si>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</si>
  <si>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</si>
  <si>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</si>
  <si>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</si>
  <si>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</si>
  <si>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</si>
  <si>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</si>
  <si>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</si>
  <si>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</si>
  <si>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</si>
  <si>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</si>
  <si>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</si>
  <si>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</si>
  <si>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</si>
  <si>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</si>
  <si>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</si>
  <si>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</si>
  <si>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</si>
  <si>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</si>
  <si>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</si>
  <si>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</si>
  <si>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</si>
  <si>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</si>
  <si>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</si>
  <si>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</si>
  <si>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</si>
  <si>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</si>
  <si>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</si>
  <si>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</si>
  <si>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</si>
  <si>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</si>
  <si>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</si>
  <si>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</si>
  <si>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</si>
  <si>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</si>
  <si>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</si>
  <si>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</si>
  <si>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</si>
  <si>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</si>
  <si>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</si>
  <si>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</si>
  <si>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</si>
  <si>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</si>
  <si>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</si>
  <si>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</si>
  <si>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</si>
  <si>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</si>
  <si>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</si>
  <si>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</si>
  <si>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</si>
  <si>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</si>
  <si>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</si>
  <si>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</si>
  <si>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</si>
  <si>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</si>
  <si>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</si>
  <si>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</si>
  <si>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</si>
  <si>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</si>
  <si>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</si>
  <si>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</si>
  <si>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</si>
  <si>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</si>
  <si>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</si>
  <si>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</si>
  <si>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</si>
  <si>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</si>
  <si>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</si>
  <si>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</si>
  <si>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</si>
  <si>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</si>
  <si>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</si>
  <si>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</si>
  <si>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</si>
  <si>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</si>
  <si>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</si>
  <si>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</si>
  <si>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</si>
  <si>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</si>
  <si>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</si>
  <si>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</si>
  <si>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</si>
  <si>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</si>
  <si>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</si>
  <si>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</si>
  <si>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</si>
  <si>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</si>
  <si>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</si>
  <si>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</si>
  <si>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</si>
  <si>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</si>
  <si>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</si>
  <si>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</si>
  <si>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</si>
  <si>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</si>
  <si>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</si>
  <si>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</si>
  <si>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</si>
  <si>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</si>
  <si>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</si>
  <si>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</si>
  <si>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</si>
  <si>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</si>
  <si>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</si>
  <si>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</si>
  <si>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</si>
  <si>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</si>
  <si>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</si>
  <si>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</si>
  <si>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</si>
  <si>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</si>
  <si>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</si>
  <si>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</si>
  <si>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</si>
  <si>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</si>
  <si>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</si>
  <si>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</si>
  <si>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</si>
  <si>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</si>
  <si>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</si>
  <si>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</si>
  <si>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</si>
  <si>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</si>
  <si>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</si>
  <si>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</si>
  <si>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</si>
  <si>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</si>
  <si>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</si>
  <si>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</si>
  <si>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</si>
  <si>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</si>
  <si>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</si>
  <si>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</si>
  <si>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</si>
  <si>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</si>
  <si>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</si>
  <si>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</si>
  <si>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</si>
  <si>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</si>
  <si>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</si>
  <si>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</si>
  <si>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</si>
  <si>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</si>
  <si>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</si>
  <si>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</si>
  <si>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</si>
  <si>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</si>
  <si>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</si>
  <si>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</si>
  <si>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</si>
  <si>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</si>
  <si>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</si>
  <si>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</si>
  <si>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</si>
  <si>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</si>
  <si>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</si>
  <si>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</si>
  <si>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</si>
  <si>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</si>
  <si>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</si>
  <si>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</si>
  <si>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</si>
  <si>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</si>
  <si>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</si>
  <si>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</si>
  <si>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</si>
  <si>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</si>
  <si>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</si>
  <si>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</si>
  <si>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</si>
  <si>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</si>
  <si>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</si>
  <si>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</si>
  <si>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</si>
  <si>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</si>
  <si>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</si>
  <si>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</si>
  <si>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</si>
  <si>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</si>
  <si>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</si>
  <si>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</si>
  <si>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</si>
  <si>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</si>
  <si>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</si>
  <si>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</si>
  <si>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</si>
  <si>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</si>
  <si>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</si>
  <si>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</si>
  <si>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</si>
  <si>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</si>
  <si>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</si>
  <si>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</si>
  <si>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</si>
  <si>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</si>
  <si>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</si>
  <si>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</si>
  <si>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</si>
  <si>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</si>
  <si>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</si>
  <si>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</si>
  <si>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</si>
  <si>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</si>
  <si>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</si>
  <si>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</si>
  <si>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</si>
  <si>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</si>
  <si>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</si>
  <si>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</si>
  <si>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</si>
  <si>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</si>
  <si>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</si>
  <si>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</si>
  <si>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</si>
  <si>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</si>
  <si>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</si>
  <si>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</si>
  <si>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</si>
  <si>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</si>
  <si>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</si>
  <si>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</si>
  <si>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</si>
  <si>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</si>
  <si>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</si>
  <si>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</si>
  <si>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</si>
  <si>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</si>
  <si>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</si>
  <si>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</si>
  <si>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</si>
  <si>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</si>
  <si>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</si>
  <si>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</si>
  <si>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</si>
  <si>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</si>
  <si>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</si>
  <si>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</si>
  <si>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</si>
  <si>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</si>
  <si>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</si>
  <si>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</si>
  <si>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</si>
  <si>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</si>
  <si>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</si>
  <si>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</si>
  <si>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</si>
  <si>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</si>
  <si>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</si>
  <si>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</si>
  <si>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</si>
  <si>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</si>
  <si>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</si>
  <si>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</si>
  <si>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</si>
  <si>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</si>
  <si>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</si>
  <si>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</si>
  <si>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</si>
  <si>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</si>
  <si>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</si>
  <si>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</si>
  <si>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</si>
  <si>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</si>
  <si>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</si>
  <si>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</si>
  <si>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</si>
  <si>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</si>
  <si>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</si>
  <si>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</si>
  <si>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</si>
  <si>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</si>
  <si>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</si>
  <si>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</si>
  <si>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</si>
  <si>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</si>
  <si>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</si>
  <si>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</si>
  <si>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</si>
  <si>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</si>
  <si>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</si>
  <si>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</si>
  <si>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</si>
  <si>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</si>
  <si>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</si>
  <si>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</si>
  <si>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</si>
  <si>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</si>
  <si>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</si>
  <si>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</si>
  <si>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</si>
  <si>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</si>
  <si>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</si>
  <si>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</si>
  <si>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</si>
  <si>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</si>
  <si>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</si>
  <si>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</si>
  <si>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</si>
  <si>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</si>
  <si>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</si>
  <si>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</si>
  <si>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</si>
  <si>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</si>
  <si>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</si>
  <si>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</si>
  <si>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</si>
  <si>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</si>
  <si>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</si>
  <si>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</si>
  <si>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</si>
  <si>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</si>
  <si>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</si>
  <si>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</si>
  <si>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</si>
  <si>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</si>
  <si>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</si>
  <si>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</si>
  <si>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</si>
  <si>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</si>
  <si>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</si>
  <si>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</si>
  <si>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</si>
  <si>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</si>
  <si>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</si>
  <si>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</si>
  <si>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</si>
  <si>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</si>
  <si>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</si>
  <si>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</si>
  <si>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</si>
  <si>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</si>
  <si>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</si>
  <si>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</si>
  <si>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</si>
  <si>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</si>
  <si>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</si>
  <si>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</si>
  <si>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</si>
  <si>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</si>
  <si>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</si>
  <si>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</si>
  <si>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</si>
  <si>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</si>
  <si>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</si>
  <si>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</si>
  <si>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</si>
  <si>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</si>
  <si>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</si>
  <si>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</si>
  <si>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</si>
  <si>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</si>
  <si>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</si>
  <si>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</si>
  <si>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</si>
  <si>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</si>
  <si>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</si>
  <si>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</si>
  <si>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</si>
  <si>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</si>
  <si>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</si>
  <si>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</si>
  <si>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</si>
  <si>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</si>
  <si>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</si>
  <si>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</si>
  <si>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</si>
  <si>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</si>
  <si>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</si>
  <si>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</si>
  <si>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</si>
  <si>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</si>
  <si>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</si>
  <si>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</si>
  <si>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</si>
  <si>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</si>
  <si>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</si>
  <si>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</si>
  <si>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</si>
  <si>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</si>
  <si>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</si>
  <si>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</si>
  <si>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</si>
  <si>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</si>
  <si>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</si>
  <si>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</si>
  <si>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</si>
  <si>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</si>
  <si>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</si>
  <si>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</si>
  <si>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</si>
  <si>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</si>
  <si>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</si>
  <si>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</si>
  <si>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</si>
  <si>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</si>
  <si>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</si>
  <si>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</si>
  <si>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</si>
  <si>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</si>
  <si>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</si>
  <si>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</si>
  <si>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</si>
  <si>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</si>
  <si>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</si>
  <si>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</si>
  <si>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</si>
  <si>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</si>
  <si>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</si>
  <si>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</si>
  <si>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</si>
  <si>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</si>
  <si>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</si>
  <si>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</si>
  <si>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</si>
  <si>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</si>
  <si>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</si>
  <si>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</si>
  <si>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</si>
  <si>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</si>
  <si>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</si>
  <si>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</si>
  <si>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</si>
  <si>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</si>
  <si>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</si>
  <si>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</si>
  <si>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</si>
  <si>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</si>
  <si>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</si>
  <si>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</si>
  <si>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</si>
  <si>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</si>
  <si>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</si>
  <si>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</si>
  <si>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</si>
  <si>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</si>
  <si>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</si>
  <si>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</si>
  <si>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</si>
  <si>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</si>
  <si>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</si>
  <si>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</si>
  <si>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</si>
  <si>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</si>
  <si>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</si>
  <si>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</si>
  <si>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</si>
  <si>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</si>
  <si>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</si>
  <si>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</si>
  <si>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</si>
  <si>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</si>
  <si>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</si>
  <si>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</si>
  <si>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</si>
  <si>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</si>
  <si>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</si>
  <si>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</si>
  <si>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</si>
  <si>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</si>
  <si>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</si>
  <si>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</si>
  <si>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</si>
  <si>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</si>
  <si>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</si>
  <si>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</si>
  <si>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</si>
  <si>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</si>
  <si>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</si>
  <si>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</si>
  <si>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</si>
  <si>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</si>
  <si>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</si>
  <si>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</si>
  <si>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</si>
  <si>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</si>
  <si>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</si>
  <si>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</si>
  <si>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</si>
  <si>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</si>
  <si>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</si>
  <si>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</si>
  <si>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</si>
  <si>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</si>
  <si>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</si>
  <si>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</si>
  <si>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</si>
  <si>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</si>
  <si>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</si>
  <si>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</si>
  <si>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</si>
  <si>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</si>
  <si>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</si>
  <si>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</si>
  <si>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</si>
  <si>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</si>
  <si>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</si>
  <si>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</si>
  <si>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</si>
  <si>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</si>
  <si>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</si>
  <si>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</si>
  <si>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</si>
  <si>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</si>
  <si>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</si>
  <si>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</si>
  <si>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</si>
  <si>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</si>
  <si>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</si>
  <si>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</si>
  <si>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</si>
  <si>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</si>
  <si>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</si>
  <si>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</si>
  <si>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</si>
  <si>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</si>
  <si>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</si>
  <si>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</si>
  <si>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</si>
  <si>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</si>
  <si>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</si>
  <si>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</si>
  <si>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</si>
  <si>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</si>
  <si>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</si>
  <si>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</si>
  <si>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</si>
  <si>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</si>
  <si>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</si>
  <si>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</si>
  <si>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</si>
  <si>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</si>
  <si>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</si>
  <si>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</si>
  <si>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</si>
  <si>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</si>
  <si>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</si>
  <si>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</si>
  <si>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</si>
  <si>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</si>
  <si>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</si>
  <si>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</si>
  <si>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</si>
  <si>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</si>
  <si>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</si>
  <si>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</si>
  <si>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</si>
  <si>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</si>
  <si>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</si>
  <si>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</si>
  <si>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</si>
  <si>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</si>
  <si>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</si>
  <si>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</si>
  <si>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</si>
  <si>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</si>
  <si>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</si>
  <si>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</si>
  <si>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</si>
  <si>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</si>
  <si>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</si>
  <si>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</si>
  <si>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</si>
  <si>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</si>
  <si>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</si>
  <si>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</si>
  <si>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</si>
  <si>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</si>
  <si>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</si>
  <si>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</si>
  <si>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</si>
  <si>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</si>
  <si>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</si>
  <si>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</si>
  <si>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</si>
  <si>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</si>
  <si>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</si>
  <si>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</si>
  <si>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</si>
  <si>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</si>
  <si>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</si>
  <si>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</si>
  <si>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</si>
  <si>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</si>
  <si>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</si>
  <si>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</si>
  <si>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</si>
  <si>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</si>
  <si>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</si>
  <si>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</si>
  <si>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</si>
  <si>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</si>
  <si>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</si>
  <si>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</si>
  <si>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</si>
  <si>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</si>
  <si>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</si>
  <si>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</si>
  <si>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</si>
  <si>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</si>
  <si>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</si>
  <si>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</si>
  <si>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</si>
  <si>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</si>
  <si>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</si>
  <si>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</si>
  <si>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</si>
  <si>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</si>
  <si>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</si>
  <si>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</si>
  <si>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</si>
  <si>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</si>
  <si>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</si>
  <si>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</si>
  <si>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</si>
  <si>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</si>
  <si>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</si>
  <si>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</si>
  <si>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</si>
  <si>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</si>
  <si>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</si>
  <si>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</si>
  <si>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</si>
  <si>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</si>
  <si>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</si>
  <si>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</si>
  <si>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</si>
  <si>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</si>
  <si>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</si>
  <si>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</si>
  <si>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</si>
  <si>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</si>
  <si>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</si>
  <si>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</si>
  <si>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</si>
  <si>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</si>
  <si>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</si>
  <si>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</si>
  <si>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</si>
  <si>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</si>
  <si>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</si>
  <si>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</si>
  <si>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</si>
  <si>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</si>
  <si>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</si>
  <si>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</si>
  <si>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</si>
  <si>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</si>
  <si>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</si>
  <si>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</si>
  <si>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</si>
  <si>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</si>
  <si>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</si>
  <si>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</si>
  <si>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</si>
  <si>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</si>
  <si>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</si>
  <si>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</si>
  <si>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</si>
  <si>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</si>
  <si>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</si>
  <si>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</si>
  <si>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</si>
  <si>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</si>
  <si>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</si>
  <si>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</si>
  <si>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</si>
  <si>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</si>
  <si>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</si>
  <si>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</si>
  <si>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</si>
  <si>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</si>
  <si>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</si>
  <si>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</si>
  <si>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</si>
  <si>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</si>
  <si>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</si>
  <si>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</si>
  <si>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</si>
  <si>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</si>
  <si>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</si>
  <si>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</si>
  <si>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</si>
  <si>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</si>
  <si>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</si>
  <si>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</si>
  <si>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</si>
  <si>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</si>
  <si>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</si>
  <si>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</si>
  <si>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</si>
  <si>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</si>
  <si>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</si>
  <si>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</si>
  <si>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</si>
  <si>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</si>
  <si>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</si>
  <si>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</si>
  <si>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</si>
  <si>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</si>
  <si>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</si>
  <si>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</si>
  <si>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</si>
  <si>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</si>
  <si>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</si>
  <si>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</si>
  <si>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</si>
  <si>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</si>
  <si>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</si>
  <si>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</si>
  <si>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</si>
  <si>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</si>
  <si>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</si>
  <si>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</si>
  <si>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</si>
  <si>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</si>
  <si>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</si>
  <si>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</si>
  <si>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</si>
  <si>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</si>
  <si>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</si>
  <si>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</si>
  <si>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</si>
  <si>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</si>
  <si>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</si>
  <si>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</si>
  <si>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</si>
  <si>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</si>
  <si>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</si>
  <si>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</si>
  <si>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</si>
  <si>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</si>
  <si>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</si>
  <si>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</si>
  <si>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</si>
  <si>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</si>
  <si>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</si>
  <si>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</si>
  <si>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</si>
  <si>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</si>
  <si>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</si>
  <si>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</si>
  <si>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</si>
  <si>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</si>
  <si>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</si>
  <si>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</si>
  <si>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</si>
  <si>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</si>
  <si>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</si>
  <si>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</si>
  <si>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</si>
  <si>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</si>
  <si>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</si>
  <si>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</si>
  <si>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</si>
  <si>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</si>
  <si>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</si>
  <si>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</si>
  <si>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</si>
  <si>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</si>
  <si>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</si>
  <si>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</si>
  <si>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</si>
  <si>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</si>
  <si>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</si>
  <si>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</si>
  <si>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</si>
  <si>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</si>
  <si>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</si>
  <si>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</si>
  <si>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</si>
  <si>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</si>
  <si>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</si>
  <si>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</si>
  <si>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</si>
  <si>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</si>
  <si>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</si>
  <si>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</si>
  <si>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</si>
  <si>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</si>
  <si>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</si>
  <si>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</si>
  <si>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</si>
  <si>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</si>
  <si>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</si>
  <si>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</si>
  <si>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</si>
  <si>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</si>
  <si>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</si>
  <si>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</si>
  <si>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</si>
  <si>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</si>
  <si>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</si>
  <si>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</si>
  <si>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</si>
  <si>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</si>
  <si>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</si>
  <si>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</si>
  <si>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</si>
  <si>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</si>
  <si>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</si>
  <si>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</si>
  <si>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</si>
  <si>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</si>
  <si>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</si>
  <si>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</si>
  <si>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</si>
  <si>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</si>
  <si>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</si>
  <si>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</si>
  <si>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</si>
  <si>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</si>
  <si>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</si>
  <si>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</si>
  <si>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</si>
  <si>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</si>
  <si>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</si>
  <si>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</si>
  <si>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</si>
  <si>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</si>
  <si>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</si>
  <si>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</si>
  <si>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</si>
  <si>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</si>
  <si>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</si>
  <si>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</si>
  <si>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</si>
  <si>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</si>
  <si>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</si>
  <si>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</si>
  <si>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</si>
  <si>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</si>
  <si>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</si>
  <si>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</si>
  <si>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</si>
  <si>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</si>
  <si>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</si>
  <si>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</si>
  <si>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</si>
  <si>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</si>
  <si>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</si>
  <si>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</si>
  <si>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</si>
  <si>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</si>
  <si>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</si>
  <si>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</si>
  <si>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</si>
  <si>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</si>
  <si>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</si>
  <si>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</si>
  <si>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</si>
  <si>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</si>
  <si>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</si>
  <si>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</si>
  <si>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</si>
  <si>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</si>
  <si>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</si>
  <si>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</si>
  <si>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</si>
  <si>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</si>
  <si>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</si>
  <si>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</si>
  <si>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</si>
  <si>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</si>
  <si>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</si>
  <si>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</si>
  <si>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</si>
  <si>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</si>
  <si>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</si>
  <si>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</si>
  <si>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</si>
  <si>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</si>
  <si>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</si>
  <si>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</si>
  <si>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</si>
  <si>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</si>
  <si>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</si>
  <si>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</si>
  <si>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</si>
  <si>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</si>
  <si>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</si>
  <si>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</si>
  <si>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</si>
  <si>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</si>
  <si>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</si>
  <si>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</si>
  <si>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</si>
  <si>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</si>
  <si>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</si>
  <si>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</si>
  <si>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</si>
  <si>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</si>
  <si>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</si>
  <si>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</si>
  <si>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</si>
  <si>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</si>
  <si>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</si>
  <si>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</si>
  <si>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</si>
  <si>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</si>
  <si>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</si>
  <si>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</si>
  <si>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</si>
  <si>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</si>
  <si>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</si>
  <si>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</si>
  <si>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</si>
  <si>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</si>
  <si>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</si>
  <si>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</si>
  <si>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</si>
  <si>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</si>
  <si>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</si>
  <si>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</si>
  <si>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</si>
  <si>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</si>
  <si>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</si>
  <si>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</si>
  <si>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</si>
  <si>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</si>
  <si>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</si>
  <si>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</si>
  <si>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</si>
  <si>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</si>
  <si>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</si>
  <si>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</si>
  <si>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</si>
  <si>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</si>
  <si>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</si>
  <si>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</si>
  <si>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</si>
  <si>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</si>
  <si>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</si>
  <si>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</si>
  <si>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</si>
  <si>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</si>
  <si>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</si>
  <si>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</si>
  <si>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</si>
  <si>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</si>
  <si>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</si>
  <si>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</si>
  <si>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</si>
  <si>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</si>
  <si>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</si>
  <si>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</si>
  <si>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</si>
  <si>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</si>
  <si>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</si>
  <si>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</si>
  <si>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</si>
  <si>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</si>
  <si>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</si>
  <si>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</si>
  <si>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</si>
  <si>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</si>
  <si>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</si>
  <si>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</si>
  <si>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</si>
  <si>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</si>
  <si>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</si>
  <si>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</si>
  <si>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</si>
  <si>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</si>
  <si>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</si>
  <si>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</si>
  <si>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</si>
  <si>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</si>
  <si>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</si>
  <si>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</si>
  <si>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</si>
  <si>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</si>
  <si>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</si>
  <si>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</si>
  <si>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</si>
  <si>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</si>
  <si>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</si>
  <si>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</si>
  <si>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</si>
  <si>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</si>
  <si>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</si>
  <si>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</si>
  <si>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</si>
  <si>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</si>
  <si>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</si>
  <si>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</si>
  <si>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</si>
  <si>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</si>
  <si>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</si>
  <si>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</si>
  <si>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</si>
  <si>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</si>
  <si>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</si>
  <si>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</si>
  <si>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</si>
  <si>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</si>
  <si>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</si>
  <si>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</si>
  <si>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</si>
  <si>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</si>
  <si>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</si>
  <si>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</si>
  <si>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</si>
  <si>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</si>
  <si>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</si>
  <si>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</si>
  <si>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</si>
  <si>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</si>
  <si>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</si>
  <si>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</si>
  <si>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</si>
  <si>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</si>
  <si>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</si>
  <si>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</si>
  <si>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</si>
  <si>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</si>
  <si>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</si>
  <si>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</si>
  <si>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</si>
  <si>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</si>
  <si>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</si>
  <si>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</si>
  <si>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</si>
  <si>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</si>
  <si>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</si>
  <si>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</si>
  <si>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</si>
  <si>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</si>
  <si>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</si>
  <si>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</si>
  <si>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</si>
  <si>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</si>
  <si>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</si>
  <si>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</si>
  <si>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</si>
  <si>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</si>
  <si>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</si>
  <si>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</si>
  <si>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</si>
  <si>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</si>
  <si>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</si>
  <si>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</si>
  <si>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</si>
  <si>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</si>
  <si>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</si>
  <si>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</si>
  <si>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</si>
  <si>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</si>
  <si>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</si>
  <si>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</si>
  <si>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</si>
  <si>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</si>
  <si>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</si>
  <si>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</si>
  <si>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</si>
  <si>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</si>
  <si>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</si>
  <si>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</si>
  <si>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</si>
  <si>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</si>
  <si>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</si>
  <si>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</si>
  <si>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</si>
  <si>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</si>
  <si>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</si>
  <si>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</si>
  <si>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</si>
  <si>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</si>
  <si>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</si>
  <si>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</si>
  <si>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</si>
  <si>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</si>
  <si>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</si>
  <si>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</si>
  <si>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</si>
  <si>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</si>
  <si>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</si>
  <si>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</si>
  <si>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</si>
  <si>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</si>
  <si>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</si>
  <si>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</si>
  <si>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</si>
  <si>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</si>
  <si>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</si>
  <si>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</si>
  <si>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</si>
  <si>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</si>
  <si>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</si>
  <si>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</si>
  <si>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</si>
  <si>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</si>
  <si>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</si>
  <si>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</si>
  <si>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</si>
  <si>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</si>
  <si>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</si>
  <si>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</si>
  <si>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</si>
  <si>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</si>
  <si>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</si>
  <si>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</si>
  <si>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</si>
  <si>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</si>
  <si>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</si>
  <si>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</si>
  <si>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</si>
  <si>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</si>
  <si>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</si>
  <si>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</si>
  <si>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</si>
  <si>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</si>
  <si>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</si>
  <si>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</si>
  <si>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</si>
  <si>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</si>
  <si>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</si>
  <si>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</si>
  <si>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</si>
  <si>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</si>
  <si>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</si>
  <si>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</si>
  <si>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</si>
  <si>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</si>
  <si>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</si>
  <si>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</si>
  <si>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</si>
  <si>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</si>
  <si>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</si>
  <si>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</si>
  <si>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</si>
  <si>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</si>
  <si>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</si>
  <si>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</si>
  <si>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</si>
  <si>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</si>
  <si>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</si>
  <si>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</si>
  <si>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</si>
  <si>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</si>
  <si>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</si>
  <si>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</si>
  <si>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</si>
  <si>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</si>
  <si>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</si>
  <si>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</si>
  <si>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</si>
  <si>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</si>
  <si>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</si>
  <si>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</si>
  <si>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</si>
  <si>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</si>
  <si>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</si>
  <si>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</si>
  <si>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</si>
  <si>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</si>
  <si>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</si>
  <si>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</si>
  <si>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</si>
  <si>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</si>
  <si>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</si>
  <si>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</si>
  <si>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</si>
  <si>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</si>
  <si>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</si>
  <si>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</si>
  <si>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</si>
  <si>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</si>
  <si>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</si>
  <si>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</si>
  <si>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</si>
  <si>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</si>
  <si>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</si>
  <si>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</si>
  <si>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</si>
  <si>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</si>
  <si>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</si>
  <si>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</si>
  <si>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</si>
  <si>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</si>
  <si>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</si>
  <si>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</si>
  <si>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</si>
  <si>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</si>
  <si>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</si>
  <si>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</si>
  <si>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</si>
  <si>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</si>
  <si>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</si>
  <si>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</si>
  <si>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</si>
  <si>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</si>
  <si>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</si>
  <si>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</si>
  <si>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</si>
  <si>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</si>
  <si>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</si>
  <si>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</si>
  <si>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</si>
  <si>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</si>
  <si>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</si>
  <si>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</si>
  <si>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</si>
  <si>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</si>
  <si>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</si>
  <si>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</si>
  <si>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</si>
  <si>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</si>
  <si>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</si>
  <si>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</si>
  <si>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</si>
  <si>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</si>
  <si>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</si>
  <si>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</si>
  <si>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</si>
  <si>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</si>
  <si>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</si>
  <si>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</si>
  <si>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</si>
  <si>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</si>
  <si>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</si>
  <si>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</si>
  <si>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</si>
  <si>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</si>
  <si>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</si>
  <si>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</si>
  <si>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</si>
  <si>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</si>
  <si>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</si>
  <si>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</si>
  <si>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</si>
  <si>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</si>
  <si>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</si>
  <si>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</si>
  <si>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</si>
  <si>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</si>
  <si>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</si>
  <si>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</si>
  <si>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</si>
  <si>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</si>
  <si>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</si>
  <si>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</si>
  <si>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</si>
  <si>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</si>
  <si>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</si>
  <si>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</si>
  <si>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</si>
  <si>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</si>
  <si>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</si>
  <si>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</si>
  <si>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</si>
  <si>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</si>
  <si>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</si>
  <si>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</si>
  <si>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</si>
  <si>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</si>
  <si>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</si>
  <si>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</si>
  <si>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</si>
  <si>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</si>
  <si>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</si>
  <si>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</si>
  <si>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</si>
  <si>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</si>
  <si>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</si>
  <si>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</si>
  <si>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</si>
  <si>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</si>
  <si>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</si>
  <si>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</si>
  <si>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</si>
  <si>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</si>
  <si>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</si>
  <si>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</si>
  <si>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</si>
  <si>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</si>
  <si>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</si>
  <si>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</si>
  <si>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</si>
  <si>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</si>
  <si>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</si>
  <si>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</si>
  <si>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</si>
  <si>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</si>
  <si>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</si>
  <si>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</si>
  <si>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</si>
  <si>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</si>
  <si>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</si>
  <si>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</si>
  <si>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</si>
  <si>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</si>
  <si>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</si>
  <si>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</si>
  <si>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</si>
  <si>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</si>
  <si>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</si>
  <si>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</si>
  <si>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</si>
  <si>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</si>
  <si>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</si>
  <si>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</si>
  <si>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</si>
  <si>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</si>
  <si>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</si>
  <si>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</si>
  <si>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</si>
  <si>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</si>
  <si>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</si>
  <si>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</si>
  <si>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</si>
  <si>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</si>
  <si>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</si>
  <si>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</si>
  <si>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</si>
  <si>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</si>
  <si>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</si>
  <si>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</si>
  <si>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</si>
  <si>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</si>
  <si>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</si>
  <si>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</si>
  <si>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</si>
  <si>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</si>
  <si>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</si>
  <si>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</si>
  <si>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</si>
  <si>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</si>
  <si>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</si>
  <si>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</si>
  <si>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</si>
  <si>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</si>
  <si>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</si>
  <si>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</si>
  <si>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</si>
  <si>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</si>
  <si>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</si>
  <si>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</si>
  <si>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</si>
  <si>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</si>
  <si>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</si>
  <si>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</si>
  <si>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</si>
  <si>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</si>
  <si>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</si>
  <si>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</si>
  <si>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</si>
  <si>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</si>
  <si>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</si>
  <si>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</si>
  <si>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</si>
  <si>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</si>
  <si>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</si>
  <si>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</si>
  <si>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</si>
  <si>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</si>
  <si>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</si>
  <si>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</si>
  <si>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</si>
  <si>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</si>
  <si>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</si>
  <si>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</si>
  <si>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</si>
  <si>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</si>
  <si>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</si>
  <si>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</si>
  <si>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</si>
  <si>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</si>
  <si>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</si>
  <si>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</si>
  <si>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</si>
  <si>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</si>
  <si>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</si>
  <si>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</si>
  <si>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</si>
  <si>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</si>
  <si>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</si>
  <si>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</si>
  <si>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</si>
  <si>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</si>
  <si>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</si>
  <si>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</si>
  <si>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</si>
  <si>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</si>
  <si>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</si>
  <si>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</si>
  <si>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</si>
  <si>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</si>
  <si>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</si>
  <si>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</si>
  <si>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</si>
  <si>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</si>
  <si>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</si>
  <si>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</si>
  <si>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</si>
  <si>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</si>
  <si>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</si>
  <si>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</si>
  <si>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</si>
  <si>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</si>
  <si>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</si>
  <si>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</si>
  <si>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</si>
  <si>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</si>
  <si>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</si>
  <si>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</si>
  <si>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</si>
  <si>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</si>
  <si>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</si>
  <si>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</si>
  <si>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</si>
  <si>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</si>
  <si>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</si>
  <si>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</si>
  <si>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</si>
  <si>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</si>
  <si>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</si>
  <si>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</si>
  <si>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</si>
  <si>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</si>
  <si>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</si>
  <si>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</si>
  <si>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</si>
  <si>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</si>
  <si>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</si>
  <si>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</si>
  <si>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</si>
  <si>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</si>
  <si>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</si>
  <si>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</si>
  <si>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</si>
  <si>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</si>
  <si>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</si>
  <si>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</si>
  <si>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</si>
  <si>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</si>
  <si>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</si>
  <si>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</si>
  <si>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</si>
  <si>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</si>
  <si>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</si>
  <si>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</si>
  <si>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</si>
  <si>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</si>
  <si>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</si>
  <si>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</si>
  <si>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</si>
  <si>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</si>
  <si>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</si>
  <si>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</si>
  <si>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</si>
  <si>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</si>
  <si>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</si>
  <si>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</si>
  <si>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</si>
  <si>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</si>
  <si>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</si>
  <si>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</si>
  <si>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</si>
  <si>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</si>
  <si>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</si>
  <si>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</si>
  <si>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</si>
  <si>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</si>
  <si>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</si>
  <si>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</si>
  <si>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</si>
  <si>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</si>
  <si>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</si>
  <si>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</si>
  <si>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</si>
  <si>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</si>
  <si>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</si>
  <si>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</si>
  <si>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</si>
  <si>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</si>
  <si>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</si>
  <si>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</si>
  <si>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</si>
  <si>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</si>
  <si>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</si>
  <si>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</si>
  <si>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</si>
  <si>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</si>
  <si>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</si>
  <si>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</si>
  <si>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</si>
  <si>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</si>
  <si>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</si>
  <si>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</si>
  <si>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</si>
  <si>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</si>
  <si>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</si>
  <si>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</si>
  <si>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</si>
  <si>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</si>
  <si>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</si>
  <si>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</si>
  <si>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</si>
  <si>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</si>
  <si>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</si>
  <si>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</si>
  <si>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</si>
  <si>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</si>
  <si>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</si>
  <si>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</si>
  <si>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</si>
  <si>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</si>
  <si>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</si>
  <si>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</si>
  <si>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</si>
  <si>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</si>
  <si>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</si>
  <si>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</si>
  <si>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</si>
  <si>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</si>
  <si>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</si>
  <si>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</si>
  <si>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</si>
  <si>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</si>
  <si>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</si>
  <si>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</si>
  <si>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</si>
  <si>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</si>
  <si>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</si>
  <si>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</si>
  <si>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</si>
  <si>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</si>
  <si>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</si>
  <si>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</si>
  <si>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</si>
  <si>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</si>
  <si>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</si>
  <si>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</si>
  <si>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</si>
  <si>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</si>
  <si>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</si>
  <si>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</si>
  <si>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</si>
  <si>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</si>
  <si>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</si>
  <si>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</si>
  <si>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</si>
  <si>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</si>
  <si>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</si>
  <si>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</si>
  <si>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</si>
  <si>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</si>
  <si>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</si>
  <si>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</si>
  <si>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</si>
  <si>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</si>
  <si>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</si>
  <si>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</si>
  <si>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</si>
  <si>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</si>
  <si>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</si>
  <si>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</si>
  <si>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</si>
  <si>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</si>
  <si>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</si>
  <si>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</si>
  <si>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</si>
  <si>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</si>
  <si>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</si>
  <si>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</si>
  <si>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</si>
  <si>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</si>
  <si>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</si>
  <si>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</si>
  <si>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</si>
  <si>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</si>
  <si>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</si>
  <si>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</si>
  <si>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</si>
  <si>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</si>
  <si>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</si>
  <si>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</si>
  <si>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</si>
  <si>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</si>
  <si>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</si>
  <si>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</si>
  <si>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</si>
  <si>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</si>
  <si>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</si>
  <si>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</si>
  <si>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</si>
  <si>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</si>
  <si>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</si>
  <si>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</si>
  <si>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</si>
  <si>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</si>
  <si>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</si>
  <si>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</si>
  <si>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</si>
  <si>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</si>
  <si>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</si>
  <si>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</si>
  <si>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</si>
  <si>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</si>
  <si>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</si>
  <si>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</si>
  <si>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</si>
  <si>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</si>
  <si>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</si>
  <si>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</si>
  <si>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</si>
  <si>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</si>
  <si>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</si>
  <si>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</si>
  <si>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</si>
  <si>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</si>
  <si>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</si>
  <si>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</si>
  <si>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</si>
  <si>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</si>
  <si>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</si>
  <si>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</si>
  <si>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</si>
  <si>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</si>
  <si>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</si>
  <si>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</si>
  <si>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</si>
  <si>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</si>
  <si>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</si>
  <si>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</si>
  <si>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</si>
  <si>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</si>
  <si>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</si>
  <si>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</si>
  <si>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</si>
  <si>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</si>
  <si>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</si>
  <si>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</si>
  <si>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</si>
  <si>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</si>
  <si>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</si>
  <si>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</si>
  <si>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</si>
  <si>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</si>
  <si>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</si>
  <si>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</si>
  <si>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</si>
  <si>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</si>
  <si>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</si>
  <si>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</si>
  <si>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</si>
  <si>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</si>
  <si>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</si>
  <si>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</si>
  <si>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</si>
  <si>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</si>
  <si>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</si>
  <si>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</si>
  <si>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</si>
  <si>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</si>
  <si>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</si>
  <si>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</si>
  <si>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</si>
  <si>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</si>
  <si>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</si>
  <si>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</si>
  <si>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</si>
  <si>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</si>
  <si>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</si>
  <si>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</si>
  <si>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</si>
  <si>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</si>
  <si>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</si>
  <si>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</si>
  <si>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</si>
  <si>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</si>
  <si>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</si>
  <si>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</si>
  <si>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</si>
  <si>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</si>
  <si>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</si>
  <si>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</si>
  <si>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</si>
  <si>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</si>
  <si>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</si>
  <si>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</si>
  <si>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</si>
  <si>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</si>
  <si>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</si>
  <si>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</si>
  <si>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</si>
  <si>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</si>
  <si>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</si>
  <si>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</si>
  <si>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</si>
  <si>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</si>
  <si>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</si>
  <si>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</si>
  <si>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</si>
  <si>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</si>
  <si>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</si>
  <si>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</si>
  <si>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</si>
  <si>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</si>
  <si>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</si>
  <si>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</si>
  <si>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</si>
  <si>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</si>
  <si>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</si>
  <si>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</si>
  <si>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</si>
  <si>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</si>
  <si>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</si>
  <si>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</si>
  <si>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</si>
  <si>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</si>
  <si>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</si>
  <si>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</si>
  <si>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</si>
  <si>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</si>
  <si>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</si>
  <si>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</si>
  <si>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</si>
  <si>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</si>
  <si>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</si>
  <si>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</si>
  <si>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</si>
  <si>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</si>
  <si>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</si>
  <si>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</si>
  <si>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</si>
  <si>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</si>
  <si>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</si>
  <si>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</si>
  <si>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</si>
  <si>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</si>
  <si>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</si>
  <si>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</si>
  <si>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</si>
  <si>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</si>
  <si>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</si>
  <si>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</si>
  <si>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</si>
  <si>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</si>
  <si>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</si>
  <si>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</si>
  <si>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</si>
  <si>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</si>
  <si>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</si>
  <si>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</si>
  <si>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</si>
  <si>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</si>
  <si>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</si>
  <si>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</si>
  <si>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</si>
  <si>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</si>
  <si>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</si>
  <si>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</si>
  <si>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</si>
  <si>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</si>
  <si>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</si>
  <si>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</si>
  <si>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</si>
  <si>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</si>
  <si>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</si>
  <si>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</si>
  <si>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</si>
  <si>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</si>
  <si>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</si>
  <si>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</si>
  <si>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</si>
  <si>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</si>
  <si>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</si>
  <si>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</si>
  <si>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</si>
  <si>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</si>
  <si>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</si>
  <si>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</si>
  <si>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</si>
  <si>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</si>
  <si>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</si>
  <si>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</si>
  <si>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</si>
  <si>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</si>
  <si>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</si>
  <si>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</si>
  <si>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</si>
  <si>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</si>
  <si>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</si>
  <si>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</si>
  <si>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</si>
  <si>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</si>
  <si>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</si>
  <si>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</si>
  <si>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</si>
  <si>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</si>
  <si>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</si>
  <si>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</si>
  <si>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</si>
  <si>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</si>
  <si>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</si>
  <si>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</si>
  <si>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</si>
  <si>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</si>
  <si>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</si>
  <si>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</si>
  <si>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</si>
  <si>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</si>
  <si>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</si>
  <si>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</si>
  <si>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</si>
  <si>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</si>
  <si>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</si>
  <si>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</si>
  <si>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</si>
  <si>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</si>
  <si>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</si>
  <si>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</si>
  <si>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</si>
  <si>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</si>
  <si>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</si>
  <si>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</si>
  <si>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</si>
  <si>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</si>
  <si>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</si>
  <si>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</si>
  <si>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</si>
  <si>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</si>
  <si>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</si>
  <si>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</si>
  <si>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</si>
  <si>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</si>
  <si>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</si>
  <si>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</si>
  <si>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</si>
  <si>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</si>
  <si>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</si>
  <si>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</si>
  <si>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</si>
  <si>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</si>
  <si>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</si>
  <si>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</si>
  <si>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</si>
  <si>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</si>
  <si>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</si>
  <si>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</si>
  <si>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</si>
  <si>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</si>
  <si>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</si>
  <si>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</si>
  <si>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</si>
  <si>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</si>
  <si>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</si>
  <si>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</si>
  <si>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</si>
  <si>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</si>
  <si>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</si>
  <si>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</si>
  <si>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</si>
  <si>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</si>
  <si>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</si>
  <si>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</si>
  <si>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</si>
  <si>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</si>
  <si>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</si>
  <si>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</si>
  <si>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</si>
  <si>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</si>
  <si>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</si>
  <si>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</si>
  <si>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</si>
  <si>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</si>
  <si>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</si>
  <si>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</si>
  <si>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</si>
  <si>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</si>
  <si>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</si>
  <si>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</si>
  <si>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</si>
  <si>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</si>
  <si>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</si>
  <si>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</si>
  <si>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</si>
  <si>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</si>
  <si>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</si>
  <si>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</si>
  <si>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</si>
  <si>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</si>
  <si>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</si>
  <si>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</si>
  <si>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</si>
  <si>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</si>
  <si>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</si>
  <si>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</si>
  <si>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</si>
  <si>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</si>
  <si>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</si>
  <si>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</si>
  <si>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</si>
  <si>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</si>
  <si>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</si>
  <si>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</si>
  <si>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</si>
  <si>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</si>
  <si>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</si>
  <si>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</si>
  <si>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</si>
  <si>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</si>
  <si>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</si>
  <si>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</si>
  <si>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</si>
  <si>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</si>
  <si>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</si>
  <si>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</si>
  <si>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</si>
  <si>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</si>
  <si>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</si>
  <si>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</si>
  <si>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</si>
  <si>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</si>
  <si>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</si>
  <si>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</si>
  <si>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</si>
  <si>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</si>
  <si>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</si>
  <si>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</si>
  <si>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</si>
  <si>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</si>
  <si>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</si>
  <si>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</si>
  <si>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</si>
  <si>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</si>
  <si>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</si>
  <si>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</si>
  <si>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</si>
  <si>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</si>
  <si>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</si>
  <si>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</si>
  <si>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</si>
  <si>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</si>
  <si>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</si>
  <si>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</si>
  <si>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</si>
  <si>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</si>
  <si>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</si>
  <si>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</si>
  <si>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</si>
  <si>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</si>
  <si>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</si>
  <si>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</si>
  <si>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</si>
  <si>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</si>
  <si>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</si>
  <si>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</si>
  <si>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</si>
  <si>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</si>
  <si>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</si>
  <si>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</si>
  <si>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</si>
  <si>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</si>
  <si>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</si>
  <si>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</si>
  <si>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</si>
  <si>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</si>
  <si>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</si>
  <si>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</si>
  <si>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</si>
  <si>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</si>
  <si>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</si>
  <si>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</si>
  <si>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</si>
  <si>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</si>
  <si>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</si>
  <si>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</si>
  <si>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</si>
  <si>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</si>
  <si>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</si>
  <si>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</si>
  <si>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</si>
  <si>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</si>
  <si>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</si>
  <si>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</si>
  <si>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</si>
  <si>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</si>
  <si>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</si>
  <si>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</si>
  <si>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</si>
  <si>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</si>
  <si>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</si>
  <si>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</si>
  <si>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</si>
  <si>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</si>
  <si>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</si>
  <si>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</si>
  <si>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</si>
  <si>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</si>
  <si>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</si>
  <si>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</si>
  <si>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</si>
  <si>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</si>
  <si>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</si>
  <si>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</si>
  <si>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</si>
  <si>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</si>
  <si>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</si>
  <si>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</si>
  <si>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</si>
  <si>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</si>
  <si>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</si>
  <si>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</si>
  <si>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</si>
  <si>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</si>
  <si>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</si>
  <si>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</si>
  <si>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</si>
  <si>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</si>
  <si>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</si>
  <si>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</si>
  <si>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</si>
  <si>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</si>
  <si>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</si>
  <si>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</si>
  <si>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</si>
  <si>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</si>
  <si>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</si>
  <si>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</si>
  <si>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</si>
  <si>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</si>
  <si>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</si>
  <si>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</si>
  <si>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</si>
  <si>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</si>
  <si>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</si>
  <si>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</si>
  <si>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</si>
  <si>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</si>
  <si>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</si>
  <si>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</si>
  <si>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</si>
  <si>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</si>
  <si>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</si>
  <si>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</si>
  <si>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</si>
  <si>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</si>
  <si>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</si>
  <si>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</si>
  <si>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</si>
  <si>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</si>
  <si>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</si>
  <si>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</si>
  <si>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</si>
  <si>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</si>
  <si>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</si>
  <si>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</si>
  <si>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</si>
  <si>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</si>
  <si>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</si>
  <si>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</si>
  <si>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</si>
  <si>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</si>
  <si>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</si>
  <si>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</si>
  <si>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</si>
  <si>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</si>
  <si>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</si>
  <si>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</si>
  <si>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</si>
  <si>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</si>
  <si>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</si>
  <si>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</si>
  <si>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</si>
  <si>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</si>
  <si>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</si>
  <si>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</si>
  <si>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</si>
  <si>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</si>
  <si>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</si>
  <si>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</si>
  <si>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</si>
  <si>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</si>
  <si>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</si>
  <si>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</si>
  <si>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</si>
  <si>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</si>
  <si>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</si>
  <si>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</si>
  <si>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</si>
  <si>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</si>
  <si>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</si>
  <si>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</si>
  <si>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</si>
  <si>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</si>
  <si>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</si>
  <si>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</si>
  <si>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</si>
  <si>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</si>
  <si>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</si>
  <si>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</si>
  <si>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</si>
  <si>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</si>
  <si>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</si>
  <si>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</si>
  <si>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</si>
  <si>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</si>
  <si>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</si>
  <si>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</si>
  <si>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</si>
  <si>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</si>
  <si>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</si>
  <si>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</si>
  <si>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</si>
  <si>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</si>
  <si>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</si>
  <si>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</si>
  <si>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</si>
  <si>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</si>
  <si>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</si>
  <si>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</si>
  <si>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</si>
  <si>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</si>
  <si>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</si>
  <si>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</si>
  <si>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</si>
  <si>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</si>
  <si>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</si>
  <si>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</si>
  <si>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</si>
  <si>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</si>
  <si>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</si>
  <si>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</si>
  <si>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</si>
  <si>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</si>
  <si>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</si>
  <si>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</si>
  <si>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</si>
  <si>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</si>
  <si>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</si>
  <si>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</si>
  <si>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</si>
  <si>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</si>
  <si>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</si>
  <si>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</si>
  <si>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</si>
  <si>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</si>
  <si>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</si>
  <si>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</si>
  <si>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</si>
  <si>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</si>
  <si>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</si>
  <si>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</si>
  <si>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</si>
  <si>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</si>
  <si>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</si>
  <si>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</si>
  <si>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</si>
  <si>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</si>
  <si>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</si>
  <si>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</si>
  <si>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</si>
  <si>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</si>
  <si>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</si>
  <si>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</si>
  <si>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</si>
  <si>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</si>
  <si>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</si>
  <si>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</si>
  <si>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</si>
  <si>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</si>
  <si>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</si>
  <si>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</si>
  <si>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</si>
  <si>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</si>
  <si>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</si>
  <si>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</si>
  <si>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</si>
  <si>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</si>
  <si>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</si>
  <si>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</si>
  <si>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</si>
  <si>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</si>
  <si>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</si>
  <si>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</si>
  <si>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</si>
  <si>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</si>
  <si>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</si>
  <si>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</si>
  <si>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</si>
  <si>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</si>
  <si>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</si>
  <si>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</si>
  <si>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</si>
  <si>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</si>
  <si>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</si>
  <si>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</si>
  <si>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</si>
  <si>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</si>
  <si>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</si>
  <si>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</si>
  <si>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</si>
  <si>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</si>
  <si>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</si>
  <si>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</si>
  <si>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</si>
  <si>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</si>
  <si>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</si>
  <si>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</si>
  <si>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</si>
  <si>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</si>
  <si>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</si>
  <si>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</si>
  <si>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</si>
  <si>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</si>
  <si>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</si>
  <si>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</si>
  <si>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</si>
  <si>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</si>
  <si>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</si>
  <si>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</si>
  <si>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</si>
  <si>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</si>
  <si>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</si>
  <si>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</si>
  <si>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</si>
  <si>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</si>
  <si>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</si>
  <si>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</si>
  <si>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</si>
  <si>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</si>
  <si>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</si>
  <si>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</si>
  <si>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</si>
  <si>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</si>
  <si>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</si>
  <si>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</si>
  <si>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</si>
  <si>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</si>
  <si>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</si>
  <si>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</si>
  <si>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</si>
  <si>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</si>
  <si>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</si>
  <si>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</si>
  <si>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</si>
  <si>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</si>
  <si>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</si>
  <si>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</si>
  <si>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</si>
  <si>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</si>
  <si>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</si>
  <si>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</si>
  <si>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</si>
  <si>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</si>
  <si>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</si>
  <si>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</si>
  <si>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</si>
  <si>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</si>
  <si>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</si>
  <si>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</si>
  <si>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</si>
  <si>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</si>
  <si>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</si>
  <si>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</si>
  <si>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</si>
  <si>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</si>
  <si>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</si>
  <si>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</si>
  <si>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</si>
  <si>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</si>
  <si>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</si>
  <si>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</si>
  <si>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</si>
  <si>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</si>
  <si>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</si>
  <si>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</si>
  <si>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</si>
  <si>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</si>
  <si>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</si>
  <si>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</si>
  <si>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</si>
  <si>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</si>
  <si>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</si>
  <si>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</si>
  <si>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</si>
  <si>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</si>
  <si>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</si>
  <si>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</si>
  <si>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</si>
  <si>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</si>
  <si>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</si>
  <si>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</si>
  <si>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</si>
  <si>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</si>
  <si>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</si>
  <si>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</si>
  <si>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</si>
  <si>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</si>
  <si>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</si>
  <si>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</si>
  <si>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</si>
  <si>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</si>
  <si>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</si>
  <si>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</si>
  <si>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</si>
  <si>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</si>
  <si>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</si>
  <si>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</si>
  <si>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</si>
  <si>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</si>
  <si>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</si>
  <si>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</si>
  <si>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</si>
  <si>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</si>
  <si>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</si>
  <si>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</si>
  <si>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</si>
  <si>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</si>
  <si>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</si>
  <si>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</si>
  <si>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</si>
  <si>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</si>
  <si>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</si>
  <si>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</si>
  <si>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</si>
  <si>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</si>
  <si>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</si>
  <si>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</si>
  <si>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</si>
  <si>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</si>
  <si>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</si>
  <si>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</si>
  <si>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</si>
  <si>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</si>
  <si>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</si>
  <si>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</si>
  <si>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</si>
  <si>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</si>
  <si>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</si>
  <si>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</si>
  <si>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</si>
  <si>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</si>
  <si>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</si>
  <si>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</si>
  <si>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</si>
  <si>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</si>
  <si>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</si>
  <si>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</si>
  <si>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</si>
  <si>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</si>
  <si>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</si>
  <si>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</si>
  <si>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</si>
  <si>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</si>
  <si>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</si>
  <si>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</si>
  <si>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</si>
  <si>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</si>
  <si>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</si>
  <si>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</si>
  <si>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</si>
  <si>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</si>
  <si>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</si>
  <si>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</si>
  <si>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</si>
  <si>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</si>
  <si>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</si>
  <si>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</si>
  <si>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</si>
  <si>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</si>
  <si>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</si>
  <si>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</si>
  <si>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</si>
  <si>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</si>
  <si>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</si>
  <si>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</si>
  <si>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</si>
  <si>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</si>
  <si>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</si>
  <si>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</si>
  <si>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</si>
  <si>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</si>
  <si>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</si>
  <si>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</si>
  <si>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</si>
  <si>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</si>
  <si>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</si>
  <si>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</si>
  <si>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</si>
  <si>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</si>
  <si>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</si>
  <si>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</si>
  <si>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</si>
  <si>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</si>
  <si>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</si>
  <si>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</si>
  <si>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</si>
  <si>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</si>
  <si>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</si>
  <si>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</si>
  <si>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</si>
  <si>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</si>
  <si>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</si>
  <si>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</si>
  <si>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</si>
  <si>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</si>
  <si>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</si>
  <si>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</si>
  <si>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</si>
  <si>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</si>
  <si>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</si>
  <si>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</si>
  <si>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</si>
  <si>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</si>
  <si>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</si>
  <si>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</si>
  <si>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</si>
  <si>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</si>
  <si>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</si>
  <si>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</si>
  <si>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</si>
  <si>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</si>
  <si>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</si>
  <si>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</si>
  <si>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</si>
  <si>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</si>
  <si>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</si>
  <si>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</si>
  <si>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</si>
  <si>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</si>
  <si>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</si>
  <si>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</si>
  <si>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</si>
  <si>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</si>
  <si>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</si>
  <si>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</si>
  <si>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</si>
  <si>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</si>
  <si>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</si>
  <si>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</si>
  <si>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</si>
  <si>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</si>
  <si>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</si>
  <si>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</si>
  <si>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</si>
  <si>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</si>
  <si>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</si>
  <si>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</si>
  <si>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</si>
  <si>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</si>
  <si>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</si>
  <si>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</si>
  <si>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</si>
  <si>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</si>
  <si>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</si>
  <si>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</si>
  <si>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</si>
  <si>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</si>
  <si>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</si>
  <si>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</si>
  <si>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</si>
  <si>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</si>
  <si>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</si>
  <si>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</si>
  <si>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</si>
  <si>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</si>
  <si>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</si>
  <si>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</si>
  <si>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</si>
  <si>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</si>
  <si>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</si>
  <si>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</si>
  <si>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</si>
  <si>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</si>
  <si>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</si>
  <si>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</si>
  <si>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</si>
  <si>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</si>
  <si>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</si>
  <si>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</si>
  <si>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</si>
  <si>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</si>
  <si>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</si>
  <si>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</si>
  <si>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</si>
  <si>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</si>
  <si>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</si>
  <si>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</si>
  <si>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</si>
  <si>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</si>
  <si>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</si>
  <si>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</si>
  <si>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</si>
  <si>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</si>
  <si>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</si>
  <si>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</si>
  <si>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</si>
  <si>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</si>
  <si>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</si>
  <si>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</si>
  <si>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</si>
  <si>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</si>
  <si>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</si>
  <si>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</si>
  <si>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</si>
  <si>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</si>
  <si>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</si>
  <si>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</si>
  <si>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</si>
  <si>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</si>
  <si>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</si>
  <si>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</si>
  <si>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</si>
  <si>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</si>
  <si>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</si>
  <si>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</si>
  <si>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</si>
  <si>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</si>
  <si>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</si>
  <si>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</si>
  <si>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</si>
  <si>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</si>
  <si>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</si>
  <si>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</si>
  <si>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</si>
  <si>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</si>
  <si>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</si>
  <si>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</si>
  <si>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</si>
  <si>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</si>
  <si>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</si>
  <si>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</si>
  <si>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</si>
  <si>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</si>
  <si>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</si>
  <si>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</si>
  <si>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</si>
  <si>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</si>
  <si>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</si>
  <si>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</si>
  <si>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</si>
  <si>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</si>
  <si>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</si>
  <si>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</si>
  <si>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</si>
  <si>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</si>
  <si>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</si>
  <si>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</si>
  <si>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</si>
  <si>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</si>
  <si>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</si>
  <si>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</si>
  <si>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</si>
  <si>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</si>
  <si>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</si>
  <si>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</si>
  <si>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</si>
  <si>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</si>
  <si>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</si>
  <si>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</si>
  <si>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</si>
  <si>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</si>
  <si>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</si>
  <si>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</si>
  <si>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</si>
  <si>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</si>
  <si>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</si>
  <si>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</si>
  <si>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</si>
  <si>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</si>
  <si>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</si>
  <si>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</si>
  <si>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</si>
  <si>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</si>
  <si>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</si>
  <si>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</si>
  <si>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</si>
  <si>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</si>
  <si>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</si>
  <si>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</si>
  <si>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</si>
  <si>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</si>
  <si>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</si>
  <si>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</si>
  <si>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</si>
  <si>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</si>
  <si>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</si>
  <si>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</si>
  <si>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</si>
  <si>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</si>
  <si>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</si>
  <si>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</si>
  <si>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</si>
  <si>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</si>
  <si>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</si>
  <si>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</si>
  <si>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</si>
  <si>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</si>
  <si>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</si>
  <si>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</si>
  <si>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</si>
  <si>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</si>
  <si>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</si>
  <si>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</si>
  <si>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</si>
  <si>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</si>
  <si>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</si>
  <si>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</si>
  <si>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</si>
  <si>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</si>
  <si>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</si>
  <si>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</si>
  <si>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</si>
  <si>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</si>
  <si>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</si>
  <si>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</si>
  <si>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</si>
  <si>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</si>
  <si>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</si>
  <si>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</si>
  <si>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</si>
  <si>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</si>
  <si>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</si>
  <si>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</si>
  <si>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</si>
  <si>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</si>
  <si>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</si>
  <si>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</si>
  <si>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</si>
  <si>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</si>
  <si>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</si>
  <si>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</si>
  <si>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</si>
  <si>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</si>
  <si>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</si>
  <si>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</si>
  <si>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</si>
  <si>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</si>
  <si>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</si>
  <si>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</si>
  <si>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</si>
  <si>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</si>
  <si>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</si>
  <si>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</si>
  <si>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</si>
  <si>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</si>
  <si>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</si>
  <si>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</si>
  <si>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</si>
  <si>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</si>
  <si>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</si>
  <si>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</si>
  <si>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</si>
  <si>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</si>
  <si>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</si>
  <si>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</si>
  <si>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</si>
  <si>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</si>
  <si>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</si>
  <si>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</si>
  <si>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</si>
  <si>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</si>
  <si>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</si>
  <si>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</si>
  <si>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</si>
  <si>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</si>
  <si>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</si>
  <si>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</si>
  <si>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</si>
  <si>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</si>
  <si>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</si>
  <si>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</si>
  <si>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</si>
  <si>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</si>
  <si>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</si>
  <si>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</si>
  <si>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</si>
  <si>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</si>
  <si>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</si>
  <si>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</si>
  <si>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</si>
  <si>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</si>
  <si>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</si>
  <si>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</si>
  <si>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</si>
  <si>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</si>
  <si>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</si>
  <si>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</si>
  <si>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</si>
  <si>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</si>
  <si>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</si>
  <si>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</si>
  <si>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</si>
  <si>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</si>
  <si>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</si>
  <si>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</si>
  <si>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</si>
  <si>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</si>
  <si>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</si>
  <si>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</si>
  <si>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</si>
  <si>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</si>
  <si>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</si>
  <si>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</si>
  <si>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</si>
  <si>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</si>
  <si>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</si>
  <si>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</si>
  <si>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</si>
  <si>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</si>
  <si>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</si>
  <si>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</si>
  <si>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</si>
  <si>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</si>
  <si>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</si>
  <si>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</si>
  <si>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</si>
  <si>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</si>
  <si>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</si>
  <si>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</si>
  <si>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</si>
  <si>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</si>
  <si>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</si>
  <si>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</si>
  <si>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</si>
  <si>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</si>
  <si>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</si>
  <si>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</si>
  <si>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</si>
  <si>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</si>
  <si>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</si>
  <si>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</si>
  <si>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</si>
  <si>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</si>
  <si>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</si>
  <si>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</si>
  <si>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</si>
  <si>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</si>
  <si>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</si>
  <si>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</si>
  <si>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</si>
  <si>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</si>
  <si>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</si>
  <si>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</si>
  <si>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</si>
  <si>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</si>
  <si>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</si>
  <si>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</si>
  <si>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</si>
  <si>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</si>
  <si>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</si>
  <si>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</si>
  <si>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</si>
  <si>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</si>
  <si>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</si>
  <si>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</si>
  <si>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</si>
  <si>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</si>
  <si>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</si>
  <si>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</si>
  <si>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</si>
  <si>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</si>
  <si>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</si>
  <si>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</si>
  <si>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</si>
  <si>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</si>
  <si>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</si>
  <si>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</si>
  <si>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</si>
  <si>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</si>
  <si>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</si>
  <si>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</si>
  <si>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</si>
  <si>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</si>
  <si>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</si>
  <si>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</si>
  <si>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</si>
  <si>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</si>
  <si>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</si>
  <si>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</si>
  <si>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</si>
  <si>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</si>
  <si>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</si>
  <si>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</si>
  <si>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</si>
  <si>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</si>
  <si>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</si>
  <si>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</si>
  <si>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</si>
  <si>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</si>
  <si>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</si>
  <si>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</si>
  <si>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</si>
  <si>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</si>
  <si>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</si>
  <si>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</si>
  <si>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</si>
  <si>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</si>
  <si>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</si>
  <si>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</si>
  <si>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</si>
  <si>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</si>
  <si>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</si>
  <si>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</si>
  <si>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</si>
  <si>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</si>
  <si>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</si>
  <si>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</si>
  <si>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</si>
  <si>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</si>
  <si>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</si>
  <si>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</si>
  <si>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</si>
  <si>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</si>
  <si>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</si>
  <si>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</si>
  <si>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</si>
  <si>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</si>
  <si>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</si>
  <si>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</si>
  <si>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</si>
  <si>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</si>
  <si>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</si>
  <si>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</si>
  <si>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</si>
  <si>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</si>
  <si>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</si>
  <si>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</si>
  <si>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</si>
  <si>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</si>
  <si>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</si>
  <si>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</si>
  <si>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</si>
  <si>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</si>
  <si>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</si>
  <si>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</si>
  <si>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</si>
  <si>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</si>
  <si>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</si>
  <si>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</si>
  <si>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</si>
  <si>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</si>
  <si>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</si>
  <si>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</si>
  <si>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</si>
  <si>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</si>
  <si>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</si>
  <si>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</si>
  <si>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</si>
  <si>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</si>
  <si>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</si>
  <si>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</si>
  <si>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</si>
  <si>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</si>
  <si>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</si>
  <si>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</si>
  <si>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</si>
  <si>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</si>
  <si>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</si>
  <si>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</si>
  <si>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</si>
  <si>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</si>
  <si>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</si>
  <si>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</si>
  <si>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</si>
  <si>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</si>
  <si>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</si>
  <si>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</si>
  <si>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</si>
  <si>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</si>
  <si>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</si>
  <si>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</si>
  <si>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</si>
  <si>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</si>
  <si>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</si>
  <si>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</si>
  <si>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</si>
  <si>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</si>
  <si>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</si>
  <si>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</si>
  <si>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</si>
  <si>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</si>
  <si>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</si>
  <si>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</si>
  <si>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</si>
  <si>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</si>
  <si>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</si>
  <si>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</si>
  <si>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</si>
  <si>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</si>
  <si>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</si>
  <si>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</si>
  <si>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</si>
  <si>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</si>
  <si>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</si>
  <si>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</si>
  <si>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</si>
  <si>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</si>
  <si>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</si>
  <si>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</si>
  <si>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</si>
  <si>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</si>
  <si>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</si>
  <si>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</si>
  <si>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</si>
  <si>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</si>
  <si>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</si>
  <si>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</si>
  <si>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</si>
  <si>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</si>
  <si>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</si>
  <si>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</si>
  <si>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</si>
  <si>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</si>
  <si>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</si>
  <si>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</si>
  <si>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</si>
  <si>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</si>
  <si>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</si>
  <si>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</si>
  <si>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</si>
  <si>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</si>
  <si>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</si>
  <si>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</si>
  <si>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</si>
  <si>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</si>
  <si>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</si>
  <si>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</si>
  <si>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</si>
  <si>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</si>
  <si>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</si>
  <si>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</si>
  <si>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</si>
  <si>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</si>
  <si>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</si>
  <si>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</si>
  <si>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</si>
  <si>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</si>
  <si>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</si>
  <si>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</si>
  <si>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</si>
  <si>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</si>
  <si>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</si>
  <si>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</si>
  <si>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</si>
  <si>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</si>
  <si>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</si>
  <si>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</si>
  <si>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</si>
  <si>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</si>
  <si>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</si>
  <si>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</si>
  <si>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</si>
  <si>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</si>
  <si>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</si>
  <si>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</si>
  <si>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</si>
  <si>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</si>
  <si>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</si>
  <si>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</si>
  <si>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</si>
  <si>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</si>
  <si>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</si>
  <si>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</si>
  <si>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</si>
  <si>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</si>
  <si>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</si>
  <si>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</si>
  <si>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</si>
  <si>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</si>
  <si>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</si>
  <si>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</si>
  <si>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</si>
  <si>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</si>
  <si>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</si>
  <si>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</si>
  <si>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</si>
  <si>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</si>
  <si>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</si>
  <si>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</si>
  <si>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</si>
  <si>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</si>
  <si>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</si>
  <si>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</si>
  <si>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</si>
  <si>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</si>
  <si>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</si>
  <si>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</si>
  <si>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</si>
  <si>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</si>
  <si>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</si>
  <si>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</si>
  <si>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</si>
  <si>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</si>
  <si>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</si>
  <si>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</si>
  <si>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</si>
  <si>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</si>
  <si>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</si>
  <si>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</si>
  <si>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</si>
  <si>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</si>
  <si>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</si>
  <si>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</si>
  <si>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</si>
  <si>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</si>
  <si>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</si>
  <si>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</si>
  <si>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</si>
  <si>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</si>
  <si>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</si>
  <si>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</si>
  <si>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</si>
  <si>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</si>
  <si>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</si>
  <si>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</si>
  <si>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</si>
  <si>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</si>
  <si>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</si>
  <si>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</si>
  <si>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</si>
  <si>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</si>
  <si>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</si>
  <si>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</si>
  <si>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</si>
  <si>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</si>
  <si>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</si>
  <si>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</si>
  <si>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</si>
  <si>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</si>
  <si>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</si>
  <si>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</si>
  <si>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</si>
  <si>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</si>
  <si>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</si>
  <si>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</si>
  <si>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</si>
  <si>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</si>
  <si>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</si>
  <si>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</si>
  <si>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</si>
  <si>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</si>
  <si>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</si>
  <si>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</si>
  <si>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</si>
  <si>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</si>
  <si>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</si>
  <si>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</si>
  <si>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</si>
  <si>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</si>
  <si>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</si>
  <si>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</si>
  <si>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</si>
  <si>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</si>
  <si>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</si>
  <si>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</si>
  <si>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</si>
  <si>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</si>
  <si>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</si>
  <si>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</si>
  <si>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</si>
  <si>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</si>
  <si>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</si>
  <si>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</si>
  <si>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</si>
  <si>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</si>
  <si>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</si>
  <si>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</si>
  <si>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</si>
  <si>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</si>
  <si>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</si>
  <si>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</si>
  <si>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</si>
  <si>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</si>
  <si>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</si>
  <si>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</si>
  <si>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</si>
  <si>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</si>
  <si>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</si>
  <si>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</si>
  <si>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</si>
  <si>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</si>
  <si>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</si>
  <si>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</si>
  <si>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</si>
  <si>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</si>
  <si>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</si>
  <si>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</si>
  <si>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</si>
  <si>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</si>
  <si>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</si>
  <si>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</si>
  <si>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</si>
  <si>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</si>
  <si>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</si>
  <si>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</si>
  <si>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</si>
  <si>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</si>
  <si>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</si>
  <si>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</si>
  <si>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</si>
  <si>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</si>
  <si>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</si>
  <si>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</si>
  <si>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</si>
  <si>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</si>
  <si>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</si>
  <si>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</si>
  <si>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</si>
  <si>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</si>
  <si>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</si>
  <si>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</si>
  <si>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</si>
  <si>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</si>
  <si>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</si>
  <si>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</si>
  <si>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</si>
  <si>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</si>
  <si>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</si>
  <si>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</si>
  <si>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</si>
  <si>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</si>
  <si>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</si>
  <si>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</si>
  <si>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</si>
  <si>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</si>
  <si>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</si>
  <si>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</si>
  <si>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</si>
  <si>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</si>
  <si>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</si>
  <si>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</si>
  <si>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</si>
  <si>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</si>
  <si>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</si>
  <si>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</si>
  <si>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</si>
  <si>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</si>
  <si>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</si>
  <si>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</si>
  <si>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</si>
  <si>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</si>
  <si>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</si>
  <si>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</si>
  <si>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</si>
  <si>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</si>
  <si>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</si>
  <si>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</si>
  <si>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</si>
  <si>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</si>
  <si>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</si>
  <si>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</si>
  <si>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</si>
  <si>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</si>
  <si>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</si>
  <si>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</si>
  <si>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</si>
  <si>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</si>
  <si>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</si>
  <si>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</si>
  <si>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</si>
  <si>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</si>
  <si>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</si>
  <si>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</si>
  <si>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</si>
  <si>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</si>
  <si>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</si>
  <si>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</si>
  <si>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</si>
  <si>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</si>
  <si>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</si>
  <si>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</si>
  <si>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</si>
  <si>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</si>
  <si>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</si>
  <si>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</si>
  <si>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</si>
  <si>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</si>
  <si>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</si>
  <si>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</si>
  <si>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</si>
  <si>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</si>
  <si>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</si>
  <si>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</si>
  <si>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</si>
  <si>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</si>
  <si>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</si>
  <si>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</si>
  <si>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</si>
  <si>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</si>
  <si>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</si>
  <si>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</si>
  <si>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</si>
  <si>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</si>
  <si>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</si>
  <si>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</si>
  <si>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</si>
  <si>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</si>
  <si>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</si>
  <si>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</si>
  <si>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</si>
  <si>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</si>
  <si>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</si>
  <si>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</si>
  <si>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</si>
  <si>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</si>
  <si>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</si>
  <si>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</si>
  <si>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</si>
  <si>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</si>
  <si>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</si>
  <si>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</si>
  <si>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</si>
  <si>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</si>
  <si>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</si>
  <si>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</si>
  <si>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</si>
  <si>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</si>
  <si>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</si>
  <si>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</si>
  <si>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</si>
  <si>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</si>
  <si>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</si>
  <si>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</si>
  <si>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</si>
  <si>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</si>
  <si>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</si>
  <si>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</si>
  <si>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</si>
  <si>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</si>
  <si>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</si>
  <si>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</si>
  <si>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</si>
  <si>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</si>
  <si>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</si>
  <si>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</si>
  <si>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</si>
  <si>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</si>
  <si>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</si>
  <si>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</si>
  <si>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</si>
  <si>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</si>
  <si>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</si>
  <si>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</si>
  <si>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</si>
  <si>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</si>
  <si>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</si>
  <si>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</si>
  <si>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</si>
  <si>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</si>
  <si>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</si>
  <si>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</si>
  <si>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</si>
  <si>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</si>
  <si>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</si>
  <si>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</si>
  <si>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</si>
  <si>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</si>
  <si>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</si>
  <si>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</si>
  <si>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</si>
  <si>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</si>
  <si>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</si>
  <si>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</si>
  <si>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</si>
  <si>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</si>
  <si>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</si>
  <si>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</si>
  <si>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</si>
  <si>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</si>
  <si>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</si>
  <si>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</si>
  <si>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</si>
  <si>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</si>
  <si>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</si>
  <si>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</si>
  <si>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</si>
  <si>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</si>
  <si>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</si>
  <si>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</si>
  <si>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</si>
  <si>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</si>
  <si>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</si>
  <si>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</si>
  <si>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</si>
  <si>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</si>
  <si>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</si>
  <si>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</si>
  <si>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</si>
  <si>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</si>
  <si>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</si>
  <si>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</si>
  <si>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</si>
  <si>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</si>
  <si>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</si>
  <si>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</si>
  <si>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</si>
  <si>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</si>
  <si>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</si>
  <si>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</si>
  <si>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</si>
  <si>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</si>
  <si>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</si>
  <si>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</si>
  <si>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</si>
  <si>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</si>
  <si>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</si>
  <si>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</si>
  <si>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</si>
  <si>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</si>
  <si>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</si>
  <si>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</si>
  <si>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</si>
  <si>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</si>
  <si>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</si>
  <si>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</si>
  <si>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</si>
  <si>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</si>
  <si>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</si>
  <si>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</si>
  <si>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</si>
  <si>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</si>
  <si>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</si>
  <si>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</si>
  <si>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</si>
  <si>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</si>
  <si>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</si>
  <si>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</si>
  <si>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</si>
  <si>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</si>
  <si>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</si>
  <si>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</si>
  <si>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</si>
  <si>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</si>
  <si>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</si>
  <si>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</si>
  <si>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</si>
  <si>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</si>
  <si>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</si>
  <si>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</si>
  <si>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</si>
  <si>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</si>
  <si>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</si>
  <si>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</si>
  <si>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</si>
  <si>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</si>
  <si>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</si>
  <si>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</si>
  <si>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</si>
  <si>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</si>
  <si>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</si>
  <si>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</si>
  <si>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</si>
  <si>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</si>
  <si>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</si>
  <si>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</si>
  <si>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</si>
  <si>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</si>
  <si>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</si>
  <si>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</si>
  <si>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</si>
  <si>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</si>
  <si>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</si>
  <si>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</si>
  <si>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</si>
  <si>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</si>
  <si>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</si>
  <si>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</si>
  <si>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</si>
  <si>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</si>
  <si>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</si>
  <si>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</si>
  <si>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</si>
  <si>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</si>
  <si>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</si>
  <si>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</si>
  <si>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</si>
  <si>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</si>
  <si>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</si>
  <si>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</si>
  <si>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</si>
  <si>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</si>
  <si>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</si>
  <si>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</si>
  <si>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</si>
  <si>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</si>
  <si>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</si>
  <si>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</si>
  <si>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</si>
  <si>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</si>
  <si>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</si>
  <si>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</si>
  <si>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</si>
  <si>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</si>
  <si>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</si>
  <si>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</si>
  <si>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</si>
  <si>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</si>
  <si>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</si>
  <si>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</si>
  <si>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</si>
  <si>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</si>
  <si>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</si>
  <si>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</si>
  <si>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</si>
  <si>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</si>
  <si>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</si>
  <si>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</si>
  <si>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</si>
  <si>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</si>
  <si>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</si>
  <si>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</si>
  <si>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</si>
  <si>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</si>
  <si>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</si>
  <si>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</si>
  <si>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</si>
  <si>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</si>
  <si>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</si>
  <si>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</si>
  <si>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</si>
  <si>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</si>
  <si>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</si>
  <si>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</si>
  <si>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</si>
  <si>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</si>
  <si>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</si>
  <si>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</si>
  <si>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</si>
  <si>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</si>
  <si>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</si>
  <si>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</si>
  <si>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</si>
  <si>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</si>
  <si>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</si>
  <si>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</si>
  <si>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</si>
  <si>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</si>
  <si>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</si>
  <si>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</si>
  <si>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</si>
  <si>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</si>
  <si>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</si>
  <si>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</si>
  <si>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</si>
  <si>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</si>
  <si>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</si>
  <si>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</si>
  <si>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</si>
  <si>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</si>
  <si>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</si>
  <si>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</si>
  <si>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</si>
  <si>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</si>
  <si>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</si>
  <si>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</si>
  <si>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</si>
  <si>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</si>
  <si>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</si>
  <si>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</si>
  <si>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</si>
  <si>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</si>
  <si>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</si>
  <si>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</si>
  <si>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</si>
  <si>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</si>
  <si>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</si>
  <si>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</si>
  <si>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</si>
  <si>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</si>
  <si>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</si>
  <si>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</si>
  <si>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</si>
  <si>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</si>
  <si>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</si>
  <si>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</si>
  <si>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</si>
  <si>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</si>
  <si>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</si>
  <si>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</si>
  <si>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</si>
  <si>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</si>
  <si>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</si>
  <si>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</si>
  <si>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</si>
  <si>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</si>
  <si>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</si>
  <si>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</si>
  <si>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</si>
  <si>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</si>
  <si>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</si>
  <si>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</si>
  <si>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</si>
  <si>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</si>
  <si>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</si>
  <si>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</si>
  <si>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</si>
  <si>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</si>
  <si>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</si>
  <si>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</si>
  <si>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</si>
  <si>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</si>
  <si>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</si>
  <si>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</si>
  <si>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</si>
  <si>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</si>
  <si>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</si>
  <si>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</si>
  <si>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</si>
  <si>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</si>
  <si>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</si>
  <si>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</si>
  <si>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</si>
  <si>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</si>
  <si>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</si>
  <si>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</si>
  <si>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</si>
  <si>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</si>
  <si>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</si>
  <si>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</si>
  <si>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</si>
  <si>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</si>
  <si>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</si>
  <si>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</si>
  <si>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</si>
  <si>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</si>
  <si>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</si>
  <si>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</si>
  <si>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</si>
  <si>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</si>
  <si>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</si>
  <si>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</si>
  <si>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</si>
  <si>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</si>
  <si>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</si>
  <si>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</si>
  <si>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</si>
  <si>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</si>
  <si>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</si>
  <si>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</si>
  <si>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</si>
  <si>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</si>
  <si>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</si>
  <si>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</si>
  <si>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</si>
  <si>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</si>
  <si>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</si>
  <si>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</si>
  <si>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</si>
  <si>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</si>
  <si>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</si>
  <si>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</si>
  <si>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</si>
  <si>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</si>
  <si>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</si>
  <si>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</si>
  <si>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</si>
  <si>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</si>
  <si>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</si>
  <si>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</si>
  <si>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</si>
  <si>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</si>
  <si>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</si>
  <si>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</si>
  <si>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</si>
  <si>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</si>
  <si>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</si>
  <si>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</si>
  <si>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</si>
  <si>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</si>
  <si>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</si>
  <si>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</si>
  <si>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</si>
  <si>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</si>
  <si>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</si>
  <si>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</si>
  <si>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</si>
  <si>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</si>
  <si>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</si>
  <si>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</si>
  <si>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</si>
  <si>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</si>
  <si>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</si>
  <si>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</si>
  <si>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</si>
  <si>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</si>
  <si>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</si>
  <si>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</si>
  <si>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</si>
  <si>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</si>
  <si>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</si>
  <si>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</si>
  <si>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</si>
  <si>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</si>
  <si>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</si>
  <si>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</si>
  <si>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</si>
  <si>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</si>
  <si>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</si>
  <si>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</si>
  <si>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</si>
  <si>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</si>
  <si>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</si>
  <si>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</si>
  <si>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</si>
  <si>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</si>
  <si>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</si>
  <si>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</si>
  <si>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</si>
  <si>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</si>
  <si>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</si>
  <si>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</si>
  <si>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</si>
  <si>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</si>
  <si>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</si>
  <si>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</si>
  <si>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</si>
  <si>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</si>
  <si>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</si>
  <si>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</si>
  <si>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</si>
  <si>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</si>
  <si>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</si>
  <si>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</si>
  <si>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</si>
  <si>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</si>
  <si>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</si>
  <si>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</si>
  <si>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</si>
  <si>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</si>
  <si>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</si>
  <si>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</si>
  <si>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</si>
  <si>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</si>
  <si>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</si>
  <si>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</si>
  <si>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</si>
  <si>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</si>
  <si>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</si>
  <si>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</si>
  <si>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</si>
  <si>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</si>
  <si>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</si>
  <si>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</si>
  <si>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</si>
  <si>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</si>
  <si>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</si>
  <si>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</si>
  <si>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</si>
  <si>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</si>
  <si>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</si>
  <si>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</si>
  <si>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</si>
  <si>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</si>
  <si>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</si>
  <si>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</si>
  <si>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</si>
  <si>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</si>
  <si>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</si>
  <si>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</si>
  <si>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</si>
  <si>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</si>
  <si>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</si>
  <si>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</si>
  <si>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</si>
  <si>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</si>
  <si>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</si>
  <si>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</si>
  <si>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</si>
  <si>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</si>
  <si>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</si>
  <si>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</si>
  <si>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</si>
  <si>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</si>
  <si>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</si>
  <si>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</si>
  <si>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</si>
  <si>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</si>
  <si>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</si>
  <si>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</si>
  <si>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</si>
  <si>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</si>
  <si>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</si>
  <si>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</si>
  <si>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</si>
  <si>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</si>
  <si>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</si>
  <si>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</si>
  <si>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</si>
  <si>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</si>
  <si>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</si>
  <si>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</si>
  <si>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</si>
  <si>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</si>
  <si>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</si>
  <si>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</si>
  <si>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</si>
  <si>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</si>
  <si>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</si>
  <si>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</si>
  <si>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</si>
  <si>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</si>
  <si>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</si>
  <si>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</si>
  <si>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</si>
  <si>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</si>
  <si>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</si>
  <si>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</si>
  <si>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</si>
  <si>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</si>
  <si>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</si>
  <si>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</si>
  <si>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</si>
  <si>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</si>
  <si>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</si>
  <si>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</si>
  <si>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</si>
  <si>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</si>
  <si>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</si>
  <si>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</si>
  <si>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</si>
  <si>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</si>
  <si>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</si>
  <si>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</si>
  <si>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</si>
  <si>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</si>
  <si>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</si>
  <si>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</si>
  <si>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</si>
  <si>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</si>
  <si>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</si>
  <si>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</si>
  <si>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</si>
  <si>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</si>
  <si>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</si>
  <si>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</si>
  <si>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</si>
  <si>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</si>
  <si>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</si>
  <si>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</si>
  <si>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</si>
  <si>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</si>
  <si>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</si>
  <si>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</si>
  <si>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</si>
  <si>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</si>
  <si>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</si>
  <si>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</si>
  <si>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</si>
  <si>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</si>
  <si>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</si>
  <si>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</si>
  <si>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</si>
  <si>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</si>
  <si>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</si>
  <si>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</si>
  <si>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</si>
  <si>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</si>
  <si>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</si>
  <si>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</si>
  <si>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</si>
  <si>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</si>
  <si>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</si>
  <si>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</si>
  <si>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</si>
  <si>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</si>
  <si>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</si>
  <si>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</si>
  <si>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</si>
  <si>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</si>
  <si>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</si>
  <si>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</si>
  <si>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</si>
  <si>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</si>
  <si>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</si>
  <si>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</si>
  <si>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</si>
  <si>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</si>
  <si>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</si>
  <si>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</si>
  <si>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</si>
  <si>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</si>
  <si>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</si>
  <si>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</si>
  <si>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</si>
  <si>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</si>
  <si>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</si>
  <si>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</si>
  <si>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</si>
  <si>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</si>
  <si>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</si>
  <si>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</si>
  <si>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</si>
  <si>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</si>
  <si>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</si>
  <si>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</si>
  <si>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</si>
  <si>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</si>
  <si>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</si>
  <si>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</si>
  <si>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</si>
  <si>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</si>
  <si>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</si>
  <si>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</si>
  <si>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</si>
  <si>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</si>
  <si>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</si>
  <si>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</si>
  <si>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</si>
  <si>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</si>
  <si>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</si>
  <si>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</si>
  <si>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</si>
  <si>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</si>
  <si>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</si>
  <si>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</si>
  <si>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</si>
  <si>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</si>
  <si>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</si>
  <si>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</si>
  <si>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</si>
  <si>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</si>
  <si>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</si>
  <si>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</si>
  <si>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</si>
  <si>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</si>
  <si>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</si>
  <si>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</si>
  <si>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</si>
  <si>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</si>
  <si>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</si>
  <si>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</si>
  <si>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</si>
  <si>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</si>
  <si>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</si>
  <si>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</si>
  <si>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</si>
  <si>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</si>
  <si>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</si>
  <si>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</si>
  <si>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</si>
  <si>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</si>
  <si>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</si>
  <si>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</si>
  <si>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</si>
  <si>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</si>
  <si>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</si>
  <si>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</si>
  <si>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</si>
  <si>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</si>
  <si>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</si>
  <si>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</si>
  <si>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</si>
  <si>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</si>
  <si>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</si>
  <si>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</si>
  <si>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</si>
  <si>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</si>
  <si>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</si>
  <si>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</si>
  <si>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</si>
  <si>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</si>
  <si>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</si>
  <si>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</si>
  <si>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</si>
  <si>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</si>
  <si>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</si>
  <si>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</si>
  <si>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</si>
  <si>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</si>
  <si>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</si>
  <si>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</si>
  <si>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</si>
  <si>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</si>
  <si>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</si>
  <si>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</si>
  <si>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</si>
  <si>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</si>
  <si>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</si>
  <si>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</si>
  <si>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</si>
  <si>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</si>
  <si>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</si>
  <si>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</si>
  <si>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</si>
  <si>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</si>
  <si>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</si>
  <si>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</si>
  <si>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</si>
  <si>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</si>
  <si>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</si>
  <si>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</si>
  <si>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</si>
  <si>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</si>
  <si>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</si>
  <si>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</si>
  <si>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</si>
  <si>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</si>
  <si>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</si>
  <si>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</si>
  <si>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</si>
  <si>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</si>
  <si>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</si>
  <si>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</si>
  <si>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</si>
  <si>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</si>
  <si>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</si>
  <si>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</si>
  <si>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</si>
  <si>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</si>
  <si>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</si>
  <si>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</si>
  <si>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</si>
  <si>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</si>
  <si>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</si>
  <si>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</si>
  <si>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</si>
  <si>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</si>
  <si>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</si>
  <si>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</si>
  <si>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</si>
  <si>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</si>
  <si>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</si>
  <si>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</si>
  <si>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</si>
  <si>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</si>
  <si>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</si>
  <si>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</si>
  <si>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</si>
  <si>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</si>
  <si>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</si>
  <si>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</si>
  <si>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</si>
  <si>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</si>
  <si>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</si>
  <si>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</si>
  <si>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</si>
  <si>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</si>
  <si>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</si>
  <si>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</si>
  <si>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</si>
  <si>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</si>
  <si>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</si>
  <si>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</si>
  <si>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</si>
  <si>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</si>
  <si>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</si>
  <si>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</si>
  <si>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</si>
  <si>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</si>
  <si>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</si>
  <si>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</si>
  <si>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</si>
  <si>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</si>
  <si>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</si>
  <si>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</si>
  <si>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</si>
  <si>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</si>
  <si>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</si>
  <si>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</si>
  <si>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</si>
  <si>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</si>
  <si>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</si>
  <si>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</si>
  <si>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</si>
  <si>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</si>
  <si>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</si>
  <si>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</si>
  <si>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</si>
  <si>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</si>
  <si>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</si>
  <si>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</si>
  <si>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</si>
  <si>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</si>
  <si>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</si>
  <si>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</si>
  <si>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</si>
  <si>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</si>
  <si>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</si>
  <si>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</si>
  <si>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</si>
  <si>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</si>
  <si>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</si>
  <si>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</si>
  <si>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</si>
  <si>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</si>
  <si>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</si>
  <si>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</si>
  <si>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</si>
  <si>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</si>
  <si>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</si>
  <si>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</si>
  <si>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</si>
  <si>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</si>
  <si>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</si>
  <si>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</si>
  <si>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</si>
  <si>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</si>
  <si>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</si>
  <si>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</si>
  <si>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</si>
  <si>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</si>
  <si>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</si>
  <si>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</si>
  <si>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</si>
  <si>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</si>
  <si>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</si>
  <si>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</si>
  <si>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</si>
  <si>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</si>
  <si>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</si>
  <si>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</si>
  <si>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</si>
  <si>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</si>
  <si>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</si>
  <si>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</si>
  <si>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</si>
  <si>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</si>
  <si>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</si>
  <si>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</si>
  <si>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</si>
  <si>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</si>
  <si>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</si>
  <si>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</si>
  <si>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</si>
  <si>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</si>
  <si>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</si>
  <si>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</si>
  <si>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</si>
  <si>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</si>
  <si>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</si>
  <si>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</si>
  <si>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</si>
  <si>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</si>
  <si>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</si>
  <si>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</si>
  <si>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</si>
  <si>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</si>
  <si>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</si>
  <si>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</si>
  <si>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</si>
  <si>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</si>
  <si>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</si>
  <si>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</si>
  <si>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</si>
  <si>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</si>
  <si>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</si>
  <si>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</si>
  <si>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</si>
  <si>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</si>
  <si>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</si>
  <si>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</si>
  <si>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</si>
  <si>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</si>
  <si>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</si>
  <si>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</si>
  <si>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</si>
  <si>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</si>
  <si>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</si>
  <si>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</si>
  <si>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</si>
  <si>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</si>
  <si>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</si>
  <si>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</si>
  <si>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</si>
  <si>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</si>
  <si>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</si>
  <si>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</si>
  <si>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</si>
  <si>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</si>
  <si>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</si>
  <si>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</si>
  <si>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</si>
  <si>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</si>
  <si>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</si>
  <si>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</si>
  <si>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</si>
  <si>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</si>
  <si>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</si>
  <si>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</si>
  <si>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</si>
  <si>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</si>
  <si>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</si>
  <si>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</si>
  <si>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</si>
  <si>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</si>
  <si>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</si>
  <si>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</si>
  <si>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</si>
  <si>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</si>
  <si>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</si>
  <si>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</si>
  <si>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</si>
  <si>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</si>
  <si>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</si>
  <si>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</si>
  <si>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</si>
  <si>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</si>
  <si>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</si>
  <si>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</si>
  <si>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</si>
  <si>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</si>
  <si>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</si>
  <si>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</si>
  <si>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</si>
  <si>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</si>
  <si>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</si>
  <si>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</si>
  <si>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</si>
  <si>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</si>
  <si>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</si>
  <si>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</si>
  <si>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</si>
  <si>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</si>
  <si>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</si>
  <si>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</si>
  <si>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</si>
  <si>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</si>
  <si>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</si>
  <si>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</si>
  <si>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</si>
  <si>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</si>
  <si>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</si>
  <si>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</si>
  <si>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</si>
  <si>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</si>
  <si>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</si>
  <si>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</si>
  <si>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</si>
  <si>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</si>
  <si>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</si>
  <si>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</si>
  <si>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</si>
  <si>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</si>
  <si>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</si>
  <si>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</si>
  <si>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</si>
  <si>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</si>
  <si>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</si>
  <si>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</si>
  <si>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</si>
  <si>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</si>
  <si>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</si>
  <si>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</si>
  <si>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</si>
  <si>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</si>
  <si>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</si>
  <si>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</si>
  <si>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</si>
  <si>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</si>
  <si>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</si>
  <si>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</si>
  <si>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</si>
  <si>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</si>
  <si>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</si>
  <si>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</si>
  <si>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</si>
  <si>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</si>
  <si>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</si>
  <si>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</si>
  <si>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</si>
  <si>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</si>
  <si>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</si>
  <si>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</si>
  <si>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</si>
  <si>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</si>
  <si>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</si>
  <si>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</si>
  <si>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</si>
  <si>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</si>
  <si>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</si>
  <si>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</si>
  <si>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</si>
  <si>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</si>
  <si>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</si>
  <si>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</si>
  <si>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</si>
  <si>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</si>
  <si>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</si>
  <si>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</si>
  <si>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</si>
  <si>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</si>
  <si>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</si>
  <si>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</si>
  <si>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</si>
  <si>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</si>
  <si>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</si>
  <si>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</si>
  <si>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</si>
  <si>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</si>
  <si>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</si>
  <si>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</si>
  <si>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</si>
  <si>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</si>
  <si>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</si>
  <si>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</si>
  <si>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</si>
  <si>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</si>
  <si>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</si>
  <si>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</si>
  <si>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</si>
  <si>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</si>
  <si>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</si>
  <si>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</si>
  <si>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</si>
  <si>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</si>
  <si>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</si>
  <si>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</si>
  <si>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</si>
  <si>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</si>
  <si>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</si>
  <si>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</si>
  <si>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</si>
  <si>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</si>
  <si>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</si>
  <si>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</si>
  <si>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</si>
  <si>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</si>
  <si>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</si>
  <si>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</si>
  <si>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</si>
  <si>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</si>
  <si>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</si>
  <si>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</si>
  <si>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</si>
  <si>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</si>
  <si>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</si>
  <si>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</si>
  <si>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</si>
  <si>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</si>
  <si>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</si>
  <si>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</si>
  <si>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</si>
  <si>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</si>
  <si>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</si>
  <si>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</si>
  <si>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</si>
  <si>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</si>
  <si>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</si>
  <si>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</si>
  <si>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</si>
  <si>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</si>
  <si>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</si>
  <si>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</si>
  <si>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</si>
  <si>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</si>
  <si>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</si>
  <si>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</si>
  <si>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</si>
  <si>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</si>
  <si>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</si>
  <si>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</si>
  <si>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</si>
  <si>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</si>
  <si>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</si>
  <si>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</si>
  <si>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</si>
  <si>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</si>
  <si>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</si>
  <si>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</si>
  <si>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</si>
  <si>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</si>
  <si>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</si>
  <si>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</si>
  <si>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</si>
  <si>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</si>
  <si>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</si>
  <si>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</si>
  <si>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</si>
  <si>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</si>
  <si>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</si>
  <si>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</si>
  <si>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</si>
  <si>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</si>
  <si>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</si>
  <si>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</si>
  <si>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</si>
  <si>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</si>
  <si>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</si>
  <si>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</si>
  <si>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</si>
  <si>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</si>
  <si>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</si>
  <si>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</si>
  <si>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</si>
  <si>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</si>
  <si>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</si>
  <si>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</si>
  <si>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</si>
  <si>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</si>
  <si>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</si>
  <si>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</si>
  <si>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</si>
  <si>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</si>
  <si>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</si>
  <si>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</si>
  <si>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</si>
  <si>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</si>
  <si>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</si>
  <si>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</si>
  <si>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</si>
  <si>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</si>
  <si>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</si>
  <si>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</si>
  <si>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</si>
  <si>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</si>
  <si>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</si>
  <si>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</si>
  <si>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</si>
  <si>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</si>
  <si>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</si>
  <si>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</si>
  <si>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</si>
  <si>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</si>
  <si>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</si>
  <si>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</si>
  <si>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</si>
  <si>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</si>
  <si>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</si>
  <si>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</si>
  <si>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</si>
  <si>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</si>
  <si>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</si>
  <si>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</si>
  <si>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</si>
  <si>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</si>
  <si>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</si>
  <si>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</si>
  <si>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</si>
  <si>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</si>
  <si>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</si>
  <si>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</si>
  <si>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</si>
  <si>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</si>
  <si>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</si>
  <si>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</si>
  <si>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</si>
  <si>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</si>
  <si>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</si>
  <si>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</si>
  <si>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</si>
  <si>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</si>
  <si>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</si>
  <si>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</si>
  <si>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</si>
  <si>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</si>
  <si>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</si>
  <si>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</si>
  <si>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</si>
  <si>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</si>
  <si>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</si>
  <si>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</si>
  <si>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</si>
  <si>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</si>
  <si>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</si>
  <si>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</si>
  <si>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</si>
  <si>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</si>
  <si>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</si>
  <si>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</si>
  <si>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</si>
  <si>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</si>
  <si>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</si>
  <si>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</si>
  <si>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</si>
  <si>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</si>
  <si>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</si>
  <si>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</si>
  <si>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</si>
  <si>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</si>
  <si>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</si>
  <si>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</si>
  <si>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</si>
  <si>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</si>
  <si>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</si>
  <si>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</si>
  <si>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</si>
  <si>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</si>
  <si>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</si>
  <si>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</si>
  <si>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</si>
  <si>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</si>
  <si>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</si>
  <si>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</si>
  <si>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</si>
  <si>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</si>
  <si>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</si>
  <si>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</si>
  <si>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</si>
  <si>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</si>
  <si>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</si>
  <si>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</si>
  <si>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</si>
  <si>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</si>
  <si>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</si>
  <si>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</si>
  <si>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</si>
  <si>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</si>
  <si>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</si>
  <si>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</si>
  <si>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</si>
  <si>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</si>
  <si>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</si>
  <si>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</si>
  <si>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</si>
  <si>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</si>
  <si>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</si>
  <si>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</si>
  <si>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</si>
  <si>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</si>
  <si>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</si>
  <si>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</si>
  <si>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</si>
  <si>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</si>
  <si>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</si>
  <si>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</si>
  <si>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</si>
  <si>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</si>
  <si>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</si>
  <si>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</si>
  <si>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</si>
  <si>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</si>
  <si>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</si>
  <si>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</si>
  <si>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</si>
  <si>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</si>
  <si>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</si>
  <si>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</si>
  <si>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</si>
  <si>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</si>
  <si>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</si>
  <si>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</si>
  <si>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</si>
  <si>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</si>
  <si>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</si>
  <si>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</si>
  <si>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</si>
  <si>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</si>
  <si>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</si>
  <si>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</si>
  <si>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</si>
  <si>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</si>
  <si>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</si>
  <si>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</si>
  <si>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</si>
  <si>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</si>
  <si>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</si>
  <si>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</si>
  <si>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</si>
  <si>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</si>
  <si>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</si>
  <si>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</si>
  <si>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</si>
  <si>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</si>
  <si>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</si>
  <si>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</si>
  <si>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</si>
  <si>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</si>
  <si>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</si>
  <si>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</si>
  <si>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</si>
  <si>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</si>
  <si>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</si>
  <si>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</si>
  <si>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</si>
  <si>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</si>
  <si>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</si>
  <si>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</si>
  <si>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</si>
  <si>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</si>
  <si>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</si>
  <si>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</si>
  <si>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</si>
  <si>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</si>
  <si>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</si>
  <si>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</si>
  <si>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</si>
  <si>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</si>
  <si>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</si>
  <si>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</si>
  <si>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</si>
  <si>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</si>
  <si>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</si>
  <si>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</si>
  <si>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</si>
  <si>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</si>
  <si>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</si>
  <si>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</si>
  <si>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</si>
  <si>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</si>
  <si>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</si>
  <si>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</si>
  <si>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</si>
  <si>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</si>
  <si>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</si>
  <si>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</si>
  <si>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</si>
  <si>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</si>
  <si>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</si>
  <si>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</si>
  <si>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</si>
  <si>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</si>
  <si>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</si>
  <si>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</si>
  <si>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</si>
  <si>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</si>
  <si>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</si>
  <si>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</si>
  <si>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</si>
  <si>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</si>
  <si>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</si>
  <si>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</si>
  <si>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</si>
  <si>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</si>
  <si>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</si>
  <si>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</si>
  <si>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</si>
  <si>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</si>
  <si>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</si>
  <si>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</si>
  <si>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</si>
  <si>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</si>
  <si>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</si>
  <si>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</si>
  <si>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</si>
  <si>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</si>
  <si>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</si>
  <si>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</si>
  <si>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</si>
  <si>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</si>
  <si>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</si>
  <si>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</si>
  <si>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</si>
  <si>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</si>
  <si>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</si>
  <si>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</si>
  <si>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</si>
  <si>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</si>
  <si>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</si>
  <si>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</si>
  <si>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</si>
  <si>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</si>
  <si>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</si>
  <si>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</si>
  <si>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</si>
  <si>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</si>
  <si>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</si>
  <si>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</si>
  <si>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</si>
  <si>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</si>
  <si>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</si>
  <si>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</si>
  <si>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</si>
  <si>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</si>
  <si>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</si>
  <si>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</si>
  <si>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</si>
  <si>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</si>
  <si>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</si>
  <si>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</si>
  <si>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</si>
  <si>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</si>
  <si>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</si>
  <si>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</si>
  <si>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</si>
  <si>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</si>
  <si>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</si>
  <si>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</si>
  <si>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</si>
  <si>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</si>
  <si>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</si>
  <si>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</si>
  <si>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</si>
  <si>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</si>
  <si>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</si>
  <si>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</si>
  <si>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</si>
  <si>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</si>
  <si>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</si>
  <si>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</si>
  <si>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</si>
  <si>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</si>
  <si>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</si>
  <si>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</si>
  <si>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</si>
  <si>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</si>
  <si>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</si>
  <si>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</si>
  <si>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</si>
  <si>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</si>
  <si>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</si>
  <si>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</si>
  <si>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</si>
  <si>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</si>
  <si>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</si>
  <si>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</si>
  <si>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</si>
  <si>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</si>
  <si>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</si>
  <si>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</si>
  <si>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</si>
  <si>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</si>
  <si>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</si>
  <si>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</si>
  <si>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</si>
  <si>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</si>
  <si>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</si>
  <si>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</si>
  <si>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</si>
  <si>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</si>
  <si>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</si>
  <si>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</si>
  <si>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</si>
  <si>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</si>
  <si>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</si>
  <si>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</si>
  <si>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</si>
  <si>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</si>
  <si>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</si>
  <si>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</si>
  <si>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</si>
  <si>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</si>
  <si>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</si>
  <si>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</si>
  <si>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</si>
  <si>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</si>
  <si>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</si>
  <si>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</si>
  <si>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</si>
  <si>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</si>
  <si>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</si>
  <si>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</si>
  <si>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</si>
  <si>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</si>
  <si>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</si>
  <si>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</si>
  <si>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</si>
  <si>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</si>
  <si>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</si>
  <si>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</si>
  <si>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</si>
  <si>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</si>
  <si>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</si>
  <si>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</si>
  <si>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</si>
  <si>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</si>
  <si>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</si>
  <si>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</si>
  <si>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</si>
  <si>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</si>
  <si>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</si>
  <si>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</si>
  <si>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</si>
  <si>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</si>
  <si>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</si>
  <si>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</si>
  <si>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</si>
  <si>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</si>
  <si>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</si>
  <si>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</si>
  <si>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</si>
  <si>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</si>
  <si>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</si>
  <si>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</si>
  <si>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</si>
  <si>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</si>
  <si>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</si>
  <si>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</si>
  <si>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</si>
  <si>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</si>
  <si>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</si>
  <si>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</si>
  <si>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</si>
  <si>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</si>
  <si>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</si>
  <si>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</si>
  <si>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</si>
  <si>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</si>
  <si>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</si>
  <si>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</si>
  <si>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</si>
  <si>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</si>
  <si>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</si>
  <si>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</si>
  <si>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</si>
  <si>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</si>
  <si>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</si>
  <si>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</si>
  <si>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</si>
  <si>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</si>
  <si>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</si>
  <si>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</si>
  <si>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</si>
  <si>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</si>
  <si>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</si>
  <si>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</si>
  <si>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</si>
  <si>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</si>
  <si>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</si>
  <si>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</si>
  <si>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</si>
  <si>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</si>
  <si>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</si>
  <si>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</si>
  <si>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</si>
  <si>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</si>
  <si>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</si>
  <si>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</si>
  <si>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</si>
  <si>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</si>
  <si>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</si>
  <si>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</si>
  <si>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</si>
  <si>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</si>
  <si>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</si>
  <si>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</si>
  <si>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</si>
  <si>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</si>
  <si>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</si>
  <si>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</si>
  <si>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</si>
  <si>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</si>
  <si>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</si>
  <si>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</si>
  <si>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</si>
  <si>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</si>
  <si>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</si>
  <si>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</si>
  <si>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</si>
  <si>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</si>
  <si>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</si>
  <si>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</si>
  <si>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</si>
  <si>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</si>
  <si>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</si>
  <si>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</si>
  <si>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</si>
  <si>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</si>
  <si>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</si>
  <si>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</si>
  <si>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</si>
  <si>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</si>
  <si>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</si>
  <si>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</si>
  <si>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</si>
  <si>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</si>
  <si>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</si>
  <si>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</si>
  <si>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</si>
  <si>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</si>
  <si>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</si>
  <si>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</si>
  <si>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</si>
  <si>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</si>
  <si>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</si>
  <si>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</si>
  <si>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</si>
  <si>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</si>
  <si>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</si>
  <si>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</si>
  <si>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</si>
  <si>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</si>
  <si>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</si>
  <si>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</si>
  <si>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</si>
  <si>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</si>
  <si>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</si>
  <si>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</si>
  <si>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</si>
  <si>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</si>
  <si>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</si>
  <si>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</si>
  <si>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</si>
  <si>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</si>
  <si>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</si>
  <si>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</si>
  <si>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</si>
  <si>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</si>
  <si>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</si>
  <si>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</si>
  <si>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</si>
  <si>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</si>
  <si>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</si>
  <si>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</si>
  <si>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</si>
  <si>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</si>
  <si>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</si>
  <si>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</si>
  <si>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</si>
  <si>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</si>
  <si>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</si>
  <si>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</si>
  <si>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</si>
  <si>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</si>
  <si>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</si>
  <si>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</si>
  <si>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</si>
  <si>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</si>
  <si>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</si>
  <si>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</si>
  <si>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</si>
  <si>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</si>
  <si>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</si>
  <si>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</si>
  <si>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</si>
  <si>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</si>
  <si>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</si>
  <si>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</si>
  <si>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</si>
  <si>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</si>
  <si>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</si>
  <si>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</si>
  <si>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</si>
  <si>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</si>
  <si>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</si>
  <si>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</si>
  <si>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</si>
  <si>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</si>
  <si>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</si>
  <si>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</si>
  <si>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</si>
  <si>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</si>
  <si>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</si>
  <si>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</si>
  <si>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</si>
  <si>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</si>
  <si>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</si>
  <si>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</si>
  <si>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</si>
  <si>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</si>
  <si>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</si>
  <si>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</si>
  <si>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</si>
  <si>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</si>
  <si>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</si>
  <si>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</si>
  <si>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</si>
  <si>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</si>
  <si>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</si>
  <si>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</si>
  <si>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</si>
  <si>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</si>
  <si>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</si>
  <si>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</si>
  <si>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</si>
  <si>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</si>
  <si>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</si>
  <si>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</si>
  <si>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</si>
  <si>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</si>
  <si>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</si>
  <si>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</si>
  <si>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</si>
  <si>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</si>
  <si>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</si>
  <si>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</si>
  <si>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</si>
  <si>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</si>
  <si>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</si>
  <si>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</si>
  <si>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</si>
  <si>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</si>
  <si>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</si>
  <si>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</si>
  <si>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</si>
  <si>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</si>
  <si>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</si>
  <si>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</si>
  <si>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</si>
  <si>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</si>
  <si>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</si>
  <si>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</si>
  <si>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</si>
  <si>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</si>
  <si>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</si>
  <si>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</si>
  <si>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</si>
  <si>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</si>
  <si>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</si>
  <si>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</si>
  <si>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</si>
  <si>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</si>
  <si>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</si>
  <si>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</si>
  <si>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</si>
  <si>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</si>
  <si>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</si>
  <si>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</si>
  <si>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</si>
  <si>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</si>
  <si>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</si>
  <si>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</si>
  <si>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</si>
  <si>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</si>
  <si>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</si>
  <si>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</si>
  <si>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</si>
  <si>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</si>
  <si>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</si>
  <si>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</si>
  <si>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</si>
  <si>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</si>
  <si>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</si>
  <si>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</si>
  <si>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</si>
  <si>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</si>
  <si>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</si>
  <si>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</si>
  <si>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</si>
  <si>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</si>
  <si>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</si>
  <si>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</si>
  <si>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</si>
  <si>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</si>
  <si>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</si>
  <si>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</si>
  <si>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</si>
  <si>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</si>
  <si>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</si>
  <si>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</si>
  <si>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</si>
  <si>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</si>
  <si>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</si>
  <si>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</si>
  <si>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</si>
  <si>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</si>
  <si>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</si>
  <si>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</si>
  <si>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</si>
  <si>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</si>
  <si>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</si>
  <si>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</si>
  <si>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</si>
  <si>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</si>
  <si>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</si>
  <si>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</si>
  <si>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</si>
  <si>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</si>
  <si>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</si>
  <si>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</si>
  <si>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</si>
  <si>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</si>
  <si>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</si>
  <si>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</si>
  <si>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</si>
  <si>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</si>
  <si>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</si>
  <si>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</si>
  <si>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</si>
  <si>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</si>
  <si>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</si>
  <si>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</si>
  <si>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</si>
  <si>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</si>
  <si>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</si>
  <si>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</si>
  <si>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</si>
  <si>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</si>
  <si>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</si>
  <si>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</si>
  <si>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</si>
  <si>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</si>
  <si>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</si>
  <si>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</si>
  <si>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</si>
  <si>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</si>
  <si>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</si>
  <si>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</si>
  <si>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</si>
  <si>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</si>
  <si>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</si>
  <si>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</si>
  <si>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</si>
  <si>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</si>
  <si>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</si>
  <si>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</si>
  <si>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</si>
  <si>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</si>
  <si>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</si>
  <si>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</si>
  <si>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</si>
  <si>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</si>
  <si>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</si>
  <si>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</si>
  <si>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</si>
  <si>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</si>
  <si>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</si>
  <si>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</si>
  <si>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</si>
  <si>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</si>
  <si>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</si>
  <si>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</si>
  <si>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</si>
  <si>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</si>
  <si>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</si>
  <si>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</si>
  <si>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</si>
  <si>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</si>
  <si>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</si>
  <si>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</si>
  <si>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</si>
  <si>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</si>
  <si>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</si>
  <si>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</si>
  <si>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</si>
  <si>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</si>
  <si>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</si>
  <si>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</si>
  <si>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</si>
  <si>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</si>
  <si>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</si>
  <si>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</si>
  <si>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</si>
  <si>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</si>
  <si>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</si>
  <si>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</si>
  <si>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</si>
  <si>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</si>
  <si>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</si>
  <si>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</si>
  <si>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</si>
  <si>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</si>
  <si>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</si>
  <si>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</si>
  <si>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</si>
  <si>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</si>
  <si>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</si>
  <si>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</si>
  <si>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</si>
  <si>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</si>
  <si>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</si>
  <si>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</si>
  <si>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</si>
  <si>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</si>
  <si>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</si>
  <si>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</si>
  <si>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</si>
  <si>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</si>
  <si>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</si>
  <si>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</si>
  <si>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</si>
  <si>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</si>
  <si>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</si>
  <si>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</si>
  <si>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</si>
  <si>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</si>
  <si>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</si>
  <si>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</si>
  <si>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</si>
  <si>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</si>
  <si>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</si>
  <si>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</si>
  <si>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</si>
  <si>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</si>
  <si>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</si>
  <si>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</si>
  <si>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</si>
  <si>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</si>
  <si>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</si>
  <si>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</si>
  <si>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</si>
  <si>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</si>
  <si>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</si>
  <si>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</si>
  <si>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</si>
  <si>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</si>
  <si>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</si>
  <si>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</si>
  <si>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</si>
  <si>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</si>
  <si>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</si>
  <si>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</si>
  <si>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</si>
  <si>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</si>
  <si>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</si>
  <si>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</si>
  <si>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</si>
  <si>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</si>
  <si>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</si>
  <si>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</si>
  <si>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</si>
  <si>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</si>
  <si>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</si>
  <si>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</si>
  <si>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</si>
  <si>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</si>
  <si>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</si>
  <si>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</si>
  <si>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</si>
  <si>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</si>
  <si>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</si>
  <si>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</si>
  <si>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</si>
  <si>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</si>
  <si>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</si>
  <si>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</si>
  <si>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</si>
  <si>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</si>
  <si>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</si>
  <si>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</si>
  <si>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</si>
  <si>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</si>
  <si>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</si>
  <si>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</si>
  <si>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</si>
  <si>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</si>
  <si>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</si>
  <si>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</si>
  <si>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</si>
  <si>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</si>
  <si>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</si>
  <si>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</si>
  <si>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</si>
  <si>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</si>
  <si>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</si>
  <si>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</si>
  <si>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</si>
  <si>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</si>
  <si>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</si>
  <si>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</si>
  <si>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</si>
  <si>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</si>
  <si>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</si>
  <si>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</si>
  <si>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</si>
  <si>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</si>
  <si>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</si>
  <si>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</si>
  <si>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</si>
  <si>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</si>
  <si>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</si>
  <si>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</si>
  <si>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</si>
  <si>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</si>
  <si>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</si>
  <si>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</si>
  <si>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</si>
  <si>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</si>
  <si>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</si>
  <si>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</si>
  <si>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</si>
  <si>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</si>
  <si>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</si>
  <si>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</si>
  <si>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</si>
  <si>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</si>
  <si>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</si>
  <si>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</si>
  <si>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</si>
  <si>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</si>
  <si>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</si>
  <si>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</si>
  <si>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</si>
  <si>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</si>
  <si>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</si>
  <si>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</si>
  <si>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</si>
  <si>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</si>
  <si>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</si>
  <si>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</si>
  <si>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</si>
  <si>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</si>
  <si>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</si>
  <si>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</si>
  <si>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</si>
  <si>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</si>
  <si>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</si>
  <si>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</si>
  <si>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</si>
  <si>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</si>
  <si>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</si>
  <si>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</si>
  <si>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</si>
  <si>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</si>
  <si>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</si>
  <si>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</si>
  <si>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</si>
  <si>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</si>
  <si>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</si>
  <si>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</si>
  <si>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</si>
  <si>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</si>
  <si>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</si>
  <si>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</si>
  <si>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</si>
  <si>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</si>
  <si>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</si>
  <si>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</si>
  <si>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</si>
  <si>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</si>
  <si>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</si>
  <si>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</si>
  <si>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</si>
  <si>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</si>
  <si>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</si>
  <si>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</si>
  <si>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</si>
  <si>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</si>
  <si>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</si>
  <si>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</si>
  <si>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</si>
  <si>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</si>
  <si>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</si>
  <si>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</si>
  <si>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</si>
  <si>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</si>
  <si>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</si>
  <si>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</si>
  <si>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</si>
  <si>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</si>
  <si>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</si>
  <si>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</si>
  <si>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</si>
  <si>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</si>
  <si>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</si>
  <si>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</si>
  <si>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</si>
  <si>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</si>
  <si>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</si>
  <si>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</si>
  <si>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</si>
  <si>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</si>
  <si>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</si>
  <si>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</si>
  <si>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</si>
  <si>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</si>
  <si>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</si>
  <si>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</si>
  <si>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</si>
  <si>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</si>
  <si>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</si>
  <si>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</si>
  <si>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</si>
  <si>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</si>
  <si>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</si>
  <si>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</si>
  <si>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</si>
  <si>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</si>
  <si>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</si>
  <si>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</si>
  <si>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</si>
  <si>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</si>
  <si>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</si>
  <si>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</si>
  <si>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</si>
  <si>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</si>
  <si>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</si>
  <si>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</si>
  <si>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</si>
  <si>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</si>
  <si>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</si>
  <si>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</si>
  <si>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</si>
  <si>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</si>
  <si>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</si>
  <si>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</si>
  <si>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</si>
  <si>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</si>
  <si>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</si>
  <si>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</si>
  <si>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</si>
  <si>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</si>
  <si>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</si>
  <si>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</si>
  <si>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</si>
  <si>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</si>
  <si>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</si>
  <si>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</si>
  <si>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</si>
  <si>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</si>
  <si>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</si>
  <si>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</si>
  <si>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</si>
  <si>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</si>
  <si>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</si>
  <si>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</si>
  <si>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</si>
  <si>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</si>
  <si>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</si>
  <si>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</si>
  <si>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</si>
  <si>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</si>
  <si>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</si>
  <si>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</si>
  <si>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</si>
  <si>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</si>
  <si>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</si>
  <si>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</si>
  <si>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</si>
  <si>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</si>
  <si>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</si>
  <si>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</si>
  <si>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</si>
  <si>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</si>
  <si>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</si>
  <si>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</si>
  <si>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</si>
  <si>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</si>
  <si>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</si>
  <si>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</si>
  <si>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</si>
  <si>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</si>
  <si>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</si>
  <si>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</si>
  <si>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</si>
  <si>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</si>
  <si>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</si>
  <si>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</si>
  <si>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</si>
  <si>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</si>
  <si>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</si>
  <si>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</si>
  <si>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</si>
  <si>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</si>
  <si>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</si>
  <si>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</si>
  <si>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</si>
  <si>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</si>
  <si>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</si>
  <si>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</si>
  <si>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</si>
  <si>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</si>
  <si>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</si>
  <si>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</si>
  <si>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</si>
  <si>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</si>
  <si>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</si>
  <si>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</si>
  <si>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</si>
  <si>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</si>
  <si>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</si>
  <si>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</si>
  <si>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</si>
  <si>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</si>
  <si>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</si>
  <si>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</si>
  <si>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</si>
  <si>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</si>
  <si>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</si>
  <si>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</si>
  <si>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</si>
  <si>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</si>
  <si>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</si>
  <si>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</si>
  <si>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</si>
  <si>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</si>
  <si>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</si>
  <si>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</si>
  <si>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</si>
  <si>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</si>
  <si>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</si>
  <si>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</si>
  <si>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</si>
  <si>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</si>
  <si>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</si>
  <si>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</si>
  <si>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</si>
  <si>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</si>
  <si>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</si>
  <si>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</si>
  <si>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</si>
  <si>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</si>
  <si>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</si>
  <si>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</si>
  <si>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</si>
  <si>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</si>
  <si>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</si>
  <si>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</si>
  <si>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</si>
  <si>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</si>
  <si>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</si>
  <si>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</si>
  <si>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</si>
  <si>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</si>
  <si>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</si>
  <si>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</si>
  <si>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</si>
  <si>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</si>
  <si>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</si>
  <si>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</si>
  <si>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</si>
  <si>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</si>
  <si>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</si>
  <si>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</si>
  <si>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</si>
  <si>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</si>
  <si>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</si>
  <si>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</si>
  <si>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</si>
  <si>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</si>
  <si>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</si>
  <si>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</si>
  <si>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</si>
  <si>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</si>
  <si>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</si>
  <si>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</si>
  <si>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</si>
  <si>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</si>
  <si>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</si>
  <si>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</si>
  <si>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</si>
  <si>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</si>
  <si>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</si>
  <si>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</si>
  <si>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</si>
  <si>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</si>
  <si>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</si>
  <si>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</si>
  <si>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</si>
  <si>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</si>
  <si>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</si>
  <si>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</si>
  <si>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</si>
  <si>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</si>
  <si>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</si>
  <si>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</si>
  <si>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</si>
  <si>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</si>
  <si>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</si>
  <si>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</si>
  <si>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</si>
  <si>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</si>
  <si>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</si>
  <si>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</si>
  <si>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</si>
  <si>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</si>
  <si>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</si>
  <si>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</si>
  <si>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</si>
  <si>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</si>
  <si>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</si>
  <si>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</si>
  <si>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</si>
  <si>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</si>
  <si>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</si>
  <si>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</si>
  <si>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</si>
  <si>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</si>
  <si>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</si>
  <si>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</si>
  <si>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</si>
  <si>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</si>
  <si>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</si>
  <si>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</si>
  <si>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</si>
  <si>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</si>
  <si>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</si>
  <si>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</si>
  <si>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</si>
  <si>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</si>
  <si>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</si>
  <si>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</si>
  <si>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</si>
  <si>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</si>
  <si>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</si>
  <si>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</si>
  <si>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</si>
  <si>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</si>
  <si>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</si>
  <si>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</si>
  <si>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</si>
  <si>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</si>
  <si>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</si>
  <si>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</si>
  <si>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</si>
  <si>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</si>
  <si>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</si>
  <si>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</si>
  <si>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</si>
  <si>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</si>
  <si>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</si>
  <si>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</si>
  <si>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</si>
  <si>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</si>
  <si>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</si>
  <si>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</si>
  <si>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</si>
  <si>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</si>
  <si>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</si>
  <si>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</si>
  <si>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</si>
  <si>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</si>
  <si>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</si>
  <si>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</si>
  <si>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</si>
  <si>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</si>
  <si>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</si>
  <si>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</si>
  <si>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</si>
  <si>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</si>
  <si>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</si>
  <si>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</si>
  <si>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</si>
  <si>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</si>
  <si>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</si>
  <si>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</si>
  <si>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</si>
  <si>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</si>
  <si>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</si>
  <si>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</si>
  <si>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</si>
  <si>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</si>
  <si>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</si>
  <si>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</si>
  <si>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</si>
  <si>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</si>
  <si>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</si>
  <si>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</si>
  <si>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</si>
  <si>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</si>
  <si>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</si>
  <si>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</si>
  <si>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</si>
  <si>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</si>
  <si>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</si>
  <si>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</si>
  <si>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</si>
  <si>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</si>
  <si>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</si>
  <si>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</si>
  <si>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</si>
  <si>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</si>
  <si>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</si>
  <si>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</si>
  <si>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</si>
  <si>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</si>
  <si>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</si>
  <si>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</si>
  <si>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</si>
  <si>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</si>
  <si>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</si>
  <si>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</si>
  <si>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</si>
  <si>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</si>
  <si>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</si>
  <si>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</si>
  <si>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</si>
  <si>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</si>
  <si>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</si>
  <si>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</si>
  <si>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</si>
  <si>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</si>
  <si>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</si>
  <si>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</si>
  <si>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</si>
  <si>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</si>
  <si>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</si>
  <si>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</si>
  <si>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</si>
  <si>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</si>
  <si>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</si>
  <si>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</si>
  <si>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</si>
  <si>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</si>
  <si>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</si>
  <si>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</si>
  <si>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</si>
  <si>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</si>
  <si>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</si>
  <si>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</si>
  <si>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</si>
  <si>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</si>
  <si>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</si>
  <si>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</si>
  <si>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</si>
  <si>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</si>
  <si>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</si>
  <si>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</si>
  <si>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</si>
  <si>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</si>
  <si>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</si>
  <si>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</si>
  <si>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</si>
  <si>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</si>
  <si>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</si>
  <si>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</si>
  <si>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</si>
  <si>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</si>
  <si>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</si>
  <si>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</si>
  <si>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</si>
  <si>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</si>
  <si>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</si>
  <si>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</si>
  <si>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</si>
  <si>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</si>
  <si>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</si>
  <si>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</si>
  <si>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</si>
  <si>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</si>
  <si>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</si>
  <si>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</si>
  <si>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</si>
  <si>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</si>
  <si>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</si>
  <si>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</si>
  <si>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</si>
  <si>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</si>
  <si>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</si>
  <si>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</si>
  <si>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</si>
  <si>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</si>
  <si>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</si>
  <si>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</si>
  <si>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</si>
  <si>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</si>
  <si>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</si>
  <si>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</si>
  <si>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</si>
  <si>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</si>
  <si>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</si>
  <si>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</si>
  <si>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</si>
  <si>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</si>
  <si>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</si>
  <si>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</si>
  <si>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</si>
  <si>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</si>
  <si>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</si>
  <si>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</si>
  <si>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</si>
  <si>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</si>
  <si>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</si>
  <si>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</si>
  <si>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</si>
  <si>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</si>
  <si>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</si>
  <si>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</si>
  <si>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</si>
  <si>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</si>
  <si>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</si>
  <si>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</si>
  <si>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</si>
  <si>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</si>
  <si>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</si>
  <si>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</si>
  <si>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</si>
  <si>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</si>
  <si>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</si>
  <si>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</si>
  <si>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</si>
  <si>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</si>
  <si>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</si>
  <si>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</si>
  <si>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</si>
  <si>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</si>
  <si>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</si>
  <si>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</si>
  <si>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</si>
  <si>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</si>
  <si>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</si>
  <si>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</si>
  <si>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</si>
  <si>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</si>
  <si>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</si>
  <si>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</si>
  <si>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</si>
  <si>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</si>
  <si>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</si>
  <si>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</si>
  <si>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</si>
  <si>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</si>
  <si>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</si>
  <si>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</si>
  <si>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</si>
  <si>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</si>
  <si>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</si>
  <si>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</si>
  <si>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</si>
  <si>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</si>
  <si>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</si>
  <si>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</si>
  <si>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</si>
  <si>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</si>
  <si>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</si>
  <si>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</si>
  <si>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</si>
  <si>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</si>
  <si>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</si>
  <si>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</si>
  <si>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</si>
  <si>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</si>
  <si>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</si>
  <si>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</si>
  <si>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</si>
  <si>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</si>
  <si>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</si>
  <si>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</si>
  <si>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</si>
  <si>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</si>
  <si>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</si>
  <si>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</si>
  <si>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</si>
  <si>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</si>
  <si>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</si>
  <si>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</si>
  <si>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</si>
  <si>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</si>
  <si>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</si>
  <si>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</si>
  <si>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</si>
  <si>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</si>
  <si>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</si>
  <si>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</si>
  <si>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</si>
  <si>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</si>
  <si>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</si>
  <si>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</si>
  <si>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</si>
  <si>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</si>
  <si>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</si>
  <si>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</si>
  <si>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</si>
  <si>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</si>
  <si>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</si>
  <si>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</si>
  <si>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</si>
  <si>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</si>
  <si>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</si>
  <si>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</si>
  <si>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</si>
  <si>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</si>
  <si>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</si>
  <si>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</si>
  <si>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</si>
  <si>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</si>
  <si>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</si>
  <si>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</si>
  <si>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</si>
  <si>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</si>
  <si>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</si>
  <si>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</si>
  <si>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</si>
  <si>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</si>
  <si>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</si>
  <si>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</si>
  <si>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</si>
  <si>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</si>
  <si>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</si>
  <si>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</si>
  <si>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</si>
  <si>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</si>
  <si>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</si>
  <si>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</si>
  <si>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</si>
  <si>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</si>
  <si>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</si>
  <si>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</si>
  <si>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</si>
  <si>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</si>
  <si>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</si>
  <si>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</si>
  <si>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</si>
  <si>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</si>
  <si>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</si>
  <si>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</si>
  <si>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</si>
  <si>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</si>
  <si>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</si>
  <si>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</si>
  <si>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</si>
  <si>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</si>
  <si>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</si>
  <si>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</si>
  <si>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</si>
  <si>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</si>
  <si>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</si>
  <si>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</si>
  <si>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</si>
  <si>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</si>
  <si>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</si>
  <si>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</si>
  <si>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</si>
  <si>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</si>
  <si>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</si>
  <si>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</si>
  <si>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</si>
  <si>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</si>
  <si>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</si>
  <si>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</si>
  <si>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</si>
  <si>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</si>
  <si>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</si>
  <si>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</si>
  <si>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</si>
  <si>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</si>
  <si>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</si>
  <si>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</si>
  <si>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</si>
  <si>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</si>
  <si>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</si>
  <si>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</si>
  <si>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</si>
  <si>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</si>
  <si>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</si>
  <si>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</si>
  <si>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</si>
  <si>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</si>
  <si>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</si>
  <si>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</si>
  <si>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</si>
  <si>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</si>
  <si>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</si>
  <si>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</si>
  <si>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</si>
  <si>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</si>
  <si>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</si>
  <si>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</si>
  <si>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</si>
  <si>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</si>
  <si>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</si>
  <si>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</si>
  <si>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</si>
  <si>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</si>
  <si>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</si>
  <si>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</si>
  <si>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</si>
  <si>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</si>
  <si>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</si>
  <si>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</si>
  <si>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</si>
  <si>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</si>
  <si>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</si>
  <si>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</si>
  <si>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</si>
  <si>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</si>
  <si>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</si>
  <si>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</si>
  <si>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</si>
  <si>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</si>
  <si>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</si>
  <si>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</si>
  <si>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</si>
  <si>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</si>
  <si>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</si>
  <si>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</si>
  <si>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</si>
  <si>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</si>
  <si>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</si>
  <si>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</si>
  <si>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</si>
  <si>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</si>
  <si>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</si>
  <si>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</si>
  <si>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</si>
  <si>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</si>
  <si>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</si>
  <si>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</si>
  <si>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</si>
  <si>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</si>
  <si>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</si>
  <si>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</si>
  <si>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</si>
  <si>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</si>
  <si>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</si>
  <si>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</si>
  <si>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</si>
  <si>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</si>
  <si>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</si>
  <si>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</si>
  <si>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</si>
  <si>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</si>
  <si>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</si>
  <si>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</si>
  <si>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</si>
  <si>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</si>
  <si>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</si>
  <si>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</si>
  <si>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</si>
  <si>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</si>
  <si>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</si>
  <si>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</si>
  <si>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</si>
  <si>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</si>
  <si>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</si>
  <si>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</si>
  <si>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</si>
  <si>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</si>
  <si>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</si>
  <si>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</si>
  <si>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</si>
  <si>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</si>
  <si>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</si>
  <si>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</si>
  <si>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</si>
  <si>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</si>
  <si>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</si>
  <si>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</si>
  <si>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</si>
  <si>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</si>
  <si>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</si>
  <si>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</si>
  <si>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</si>
  <si>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</si>
  <si>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</si>
  <si>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</si>
  <si>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</si>
  <si>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</si>
  <si>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</si>
  <si>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</si>
  <si>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</si>
  <si>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</si>
  <si>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</si>
  <si>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</si>
  <si>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</si>
  <si>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</si>
  <si>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</si>
  <si>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</si>
  <si>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</si>
  <si>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</si>
  <si>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</si>
  <si>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</si>
  <si>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</si>
  <si>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</si>
  <si>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</si>
  <si>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</si>
  <si>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</si>
  <si>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</si>
  <si>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</si>
  <si>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</si>
  <si>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</si>
  <si>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</si>
  <si>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</si>
  <si>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</si>
  <si>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</si>
  <si>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</si>
  <si>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</si>
  <si>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</si>
  <si>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</si>
  <si>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</si>
  <si>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</si>
  <si>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</si>
  <si>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</si>
  <si>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</si>
  <si>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</si>
  <si>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</si>
  <si>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</si>
  <si>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</si>
  <si>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</si>
  <si>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</si>
  <si>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</si>
  <si>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</si>
  <si>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</si>
  <si>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</si>
  <si>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</si>
  <si>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</si>
  <si>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</si>
  <si>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</si>
  <si>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</si>
  <si>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</si>
  <si>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</si>
  <si>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</si>
  <si>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</si>
  <si>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</si>
  <si>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</si>
  <si>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</si>
  <si>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</si>
  <si>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</si>
  <si>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</si>
  <si>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</si>
  <si>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</si>
  <si>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</si>
  <si>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</si>
  <si>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</si>
  <si>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</si>
  <si>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</si>
  <si>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</si>
  <si>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</si>
  <si>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</si>
  <si>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</si>
  <si>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</si>
  <si>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</si>
  <si>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</si>
  <si>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</si>
  <si>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</si>
  <si>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</si>
  <si>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</si>
  <si>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</si>
  <si>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</si>
  <si>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</si>
  <si>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</si>
  <si>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</si>
  <si>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</si>
  <si>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</si>
  <si>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</si>
  <si>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</si>
  <si>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</si>
  <si>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</si>
  <si>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</si>
  <si>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</si>
  <si>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</si>
  <si>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</si>
  <si>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</si>
  <si>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</si>
  <si>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</si>
  <si>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</si>
  <si>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</si>
  <si>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</si>
  <si>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</si>
  <si>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</si>
  <si>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</si>
  <si>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</si>
  <si>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</si>
  <si>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</si>
  <si>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</si>
  <si>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</si>
  <si>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</si>
  <si>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</si>
  <si>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</si>
  <si>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</si>
  <si>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</si>
  <si>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</si>
  <si>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</si>
  <si>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</si>
  <si>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</si>
  <si>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</si>
  <si>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</si>
  <si>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</si>
  <si>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</si>
  <si>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</si>
  <si>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</si>
  <si>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</si>
  <si>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</si>
  <si>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</si>
  <si>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</si>
  <si>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</si>
  <si>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</si>
  <si>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</si>
  <si>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</si>
  <si>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</si>
  <si>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</si>
  <si>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</si>
  <si>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</si>
  <si>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</si>
  <si>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</si>
  <si>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</si>
  <si>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</si>
  <si>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</si>
  <si>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</si>
  <si>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</si>
  <si>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</si>
  <si>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</si>
  <si>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</si>
  <si>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</si>
  <si>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</si>
  <si>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</si>
  <si>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</si>
  <si>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</si>
  <si>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</si>
  <si>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</si>
  <si>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</si>
  <si>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</si>
  <si>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</si>
  <si>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</si>
  <si>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</si>
  <si>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</si>
  <si>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</si>
  <si>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</si>
  <si>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</si>
  <si>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</si>
  <si>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</si>
  <si>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</si>
  <si>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</si>
  <si>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</si>
  <si>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</si>
  <si>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</si>
  <si>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</si>
  <si>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</si>
  <si>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</si>
  <si>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</si>
  <si>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</si>
  <si>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</si>
  <si>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</si>
  <si>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</si>
  <si>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</si>
  <si>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</si>
  <si>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</si>
  <si>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</si>
  <si>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</si>
  <si>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</si>
  <si>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</si>
  <si>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</si>
  <si>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</si>
  <si>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</si>
  <si>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</si>
  <si>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</si>
  <si>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</si>
  <si>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</si>
  <si>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</si>
  <si>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</si>
  <si>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</si>
  <si>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</si>
  <si>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</si>
  <si>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</si>
  <si>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</si>
  <si>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</si>
  <si>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</si>
  <si>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</si>
  <si>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</si>
  <si>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</si>
  <si>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</si>
  <si>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</si>
  <si>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</si>
  <si>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</si>
  <si>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</si>
  <si>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</si>
  <si>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</si>
  <si>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</si>
  <si>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</si>
  <si>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</si>
  <si>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</si>
  <si>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</si>
  <si>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</si>
  <si>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</si>
  <si>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</si>
  <si>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</si>
  <si>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</si>
  <si>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</si>
  <si>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</si>
  <si>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</si>
  <si>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</si>
  <si>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</si>
  <si>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</si>
  <si>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</si>
  <si>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</si>
  <si>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</si>
  <si>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</si>
  <si>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</si>
  <si>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</si>
  <si>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</si>
  <si>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</si>
  <si>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</si>
  <si>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</si>
  <si>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</si>
  <si>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</si>
  <si>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</si>
  <si>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</si>
  <si>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</si>
  <si>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</si>
  <si>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</si>
  <si>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</si>
  <si>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</si>
  <si>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</si>
  <si>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</si>
  <si>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</si>
  <si>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</si>
  <si>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</si>
  <si>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</si>
  <si>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</si>
  <si>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</si>
  <si>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</si>
  <si>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</si>
  <si>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</si>
  <si>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</si>
  <si>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</si>
  <si>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</si>
  <si>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</si>
  <si>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</si>
  <si>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</si>
  <si>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</si>
  <si>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</si>
  <si>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</si>
  <si>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</si>
  <si>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</si>
  <si>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</si>
  <si>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</si>
  <si>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</si>
  <si>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</si>
  <si>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</si>
  <si>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</si>
  <si>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</si>
  <si>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</si>
  <si>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</si>
  <si>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</si>
  <si>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</si>
  <si>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</si>
  <si>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</si>
  <si>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</si>
  <si>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</si>
  <si>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</si>
  <si>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</si>
  <si>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</si>
  <si>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</si>
  <si>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</si>
  <si>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</si>
  <si>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</si>
  <si>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</si>
  <si>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</si>
  <si>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</si>
  <si>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</si>
  <si>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</si>
  <si>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</si>
  <si>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</si>
  <si>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</si>
  <si>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</si>
  <si>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</si>
  <si>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</si>
  <si>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</si>
  <si>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</si>
  <si>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</si>
  <si>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</si>
  <si>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</si>
  <si>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</si>
  <si>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</si>
  <si>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</si>
  <si>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</si>
  <si>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</si>
  <si>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</si>
  <si>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</si>
  <si>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</si>
  <si>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</si>
  <si>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</si>
  <si>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</si>
  <si>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</si>
  <si>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</si>
  <si>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</si>
  <si>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</si>
  <si>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</si>
  <si>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</si>
  <si>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</si>
  <si>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</si>
  <si>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</si>
  <si>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</si>
  <si>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</si>
  <si>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</si>
  <si>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</si>
  <si>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</si>
  <si>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</si>
  <si>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</si>
  <si>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</si>
  <si>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</si>
  <si>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</si>
  <si>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</si>
  <si>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</si>
  <si>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</si>
  <si>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</si>
  <si>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</si>
  <si>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</si>
  <si>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</si>
  <si>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</si>
  <si>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</si>
  <si>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</si>
  <si>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</si>
  <si>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</si>
  <si>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</si>
  <si>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</si>
  <si>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</si>
  <si>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</si>
  <si>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</si>
  <si>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</si>
  <si>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</si>
  <si>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</si>
  <si>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</si>
  <si>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</si>
  <si>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</si>
  <si>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</si>
  <si>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</si>
  <si>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</si>
  <si>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</si>
  <si>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</si>
  <si>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</si>
  <si>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</si>
  <si>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</si>
  <si>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</si>
  <si>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</si>
  <si>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</si>
  <si>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</si>
  <si>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</si>
  <si>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</si>
  <si>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</si>
  <si>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</si>
  <si>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</si>
  <si>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</si>
  <si>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</si>
  <si>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</si>
  <si>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</si>
  <si>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</si>
  <si>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</si>
  <si>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</si>
  <si>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</si>
  <si>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</si>
  <si>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</si>
  <si>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</si>
  <si>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</si>
  <si>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</si>
  <si>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</si>
  <si>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</si>
  <si>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</si>
  <si>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</si>
  <si>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</si>
  <si>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</si>
  <si>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</si>
  <si>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</si>
  <si>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</si>
  <si>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</si>
  <si>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</si>
  <si>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</si>
  <si>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</si>
  <si>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</si>
  <si>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</si>
  <si>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</si>
  <si>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</si>
  <si>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</si>
  <si>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</si>
  <si>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</si>
  <si>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</si>
  <si>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</si>
  <si>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</si>
  <si>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</si>
  <si>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</si>
  <si>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</si>
  <si>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</si>
  <si>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</si>
  <si>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</si>
  <si>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</si>
  <si>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</si>
  <si>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</si>
  <si>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</si>
  <si>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</si>
  <si>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</si>
  <si>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</si>
  <si>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</si>
  <si>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</si>
  <si>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</si>
  <si>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</si>
  <si>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</si>
  <si>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</si>
  <si>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</si>
  <si>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</si>
  <si>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</si>
  <si>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</si>
  <si>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</si>
  <si>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</si>
  <si>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</si>
  <si>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</si>
  <si>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</si>
  <si>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</si>
  <si>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</si>
  <si>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</si>
  <si>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</si>
  <si>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</si>
  <si>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</si>
  <si>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</si>
  <si>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</si>
  <si>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</si>
  <si>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</si>
  <si>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</si>
  <si>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</si>
  <si>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</si>
  <si>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</si>
  <si>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</si>
  <si>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</si>
  <si>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</si>
  <si>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</si>
  <si>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</si>
  <si>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</si>
  <si>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</si>
  <si>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</si>
  <si>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</si>
  <si>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</si>
  <si>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</si>
  <si>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</si>
  <si>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</si>
  <si>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</si>
  <si>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</si>
  <si>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</si>
  <si>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</si>
  <si>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</si>
  <si>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</si>
  <si>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</si>
  <si>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</si>
  <si>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</si>
  <si>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</si>
  <si>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</si>
  <si>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</si>
  <si>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</si>
  <si>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</si>
  <si>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</si>
  <si>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</si>
  <si>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</si>
  <si>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</si>
  <si>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</si>
  <si>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</si>
  <si>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</si>
  <si>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</si>
  <si>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</si>
  <si>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</si>
  <si>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</si>
  <si>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</si>
  <si>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</si>
  <si>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</si>
  <si>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</si>
  <si>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</si>
  <si>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</si>
  <si>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</si>
  <si>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</si>
  <si>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</si>
  <si>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</si>
  <si>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</si>
  <si>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</si>
  <si>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</si>
  <si>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</si>
  <si>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</si>
  <si>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</si>
  <si>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</si>
  <si>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</si>
  <si>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</si>
  <si>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</si>
  <si>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</si>
  <si>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</si>
  <si>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</si>
  <si>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</si>
  <si>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</si>
  <si>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</si>
  <si>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</si>
  <si>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</si>
  <si>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</si>
  <si>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</si>
  <si>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</si>
  <si>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</si>
  <si>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</si>
  <si>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</si>
  <si>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</si>
  <si>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</si>
  <si>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</si>
  <si>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</si>
  <si>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</si>
  <si>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</si>
  <si>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</si>
  <si>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</si>
  <si>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</si>
  <si>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</si>
  <si>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</si>
  <si>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</si>
  <si>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</si>
  <si>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</si>
  <si>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</si>
  <si>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</si>
  <si>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</si>
  <si>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</si>
  <si>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</si>
  <si>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</si>
  <si>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</si>
  <si>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</si>
  <si>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</si>
  <si>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</si>
  <si>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</si>
  <si>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</si>
  <si>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</si>
  <si>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</si>
  <si>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</si>
  <si>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</si>
  <si>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</si>
  <si>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</si>
  <si>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</si>
  <si>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</si>
  <si>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</si>
  <si>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</si>
  <si>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</si>
  <si>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</si>
  <si>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</si>
  <si>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</si>
  <si>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</si>
  <si>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</si>
  <si>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</si>
  <si>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</si>
  <si>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</si>
  <si>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</si>
  <si>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</si>
  <si>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</si>
  <si>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</si>
  <si>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</si>
  <si>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</si>
  <si>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</si>
  <si>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</si>
  <si>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</si>
  <si>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</si>
  <si>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</si>
  <si>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</si>
  <si>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</si>
  <si>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</si>
  <si>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</si>
  <si>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</si>
  <si>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</si>
  <si>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</si>
  <si>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</si>
  <si>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</si>
  <si>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</si>
  <si>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</si>
  <si>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</si>
  <si>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</si>
  <si>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</si>
  <si>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</si>
  <si>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</si>
  <si>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</si>
  <si>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</si>
  <si>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</si>
  <si>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</si>
  <si>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</si>
  <si>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</si>
  <si>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</si>
  <si>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</si>
  <si>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</si>
  <si>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</si>
  <si>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</si>
  <si>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</si>
  <si>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</si>
  <si>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</si>
  <si>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</si>
  <si>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</si>
  <si>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</si>
  <si>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</si>
  <si>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</si>
  <si>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</si>
  <si>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</si>
  <si>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</si>
  <si>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</si>
  <si>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</si>
  <si>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</si>
  <si>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</si>
  <si>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</si>
  <si>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</si>
  <si>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</si>
  <si>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</si>
  <si>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</si>
  <si>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</si>
  <si>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</si>
  <si>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</si>
  <si>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</si>
  <si>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</si>
  <si>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</si>
  <si>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</si>
  <si>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</si>
  <si>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</si>
  <si>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</si>
  <si>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</si>
  <si>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</si>
  <si>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</si>
  <si>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</si>
  <si>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</si>
  <si>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</si>
  <si>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</si>
  <si>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</si>
  <si>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</si>
  <si>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</si>
  <si>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</si>
  <si>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</si>
  <si>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</si>
  <si>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</si>
  <si>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</si>
  <si>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</si>
  <si>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</si>
  <si>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</si>
  <si>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</si>
  <si>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</si>
  <si>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</si>
  <si>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</si>
  <si>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</si>
  <si>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</si>
  <si>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</si>
  <si>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</si>
  <si>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</si>
  <si>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</si>
  <si>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</si>
  <si>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</si>
  <si>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</si>
  <si>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</si>
  <si>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</si>
  <si>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</si>
  <si>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</si>
  <si>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</si>
  <si>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</si>
  <si>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</si>
  <si>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</si>
  <si>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</si>
  <si>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</si>
  <si>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</si>
  <si>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</si>
  <si>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</si>
  <si>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</si>
  <si>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</si>
  <si>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</si>
  <si>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</si>
  <si>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</si>
  <si>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</si>
  <si>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</si>
  <si>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</si>
  <si>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</si>
  <si>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</si>
  <si>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</si>
  <si>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</si>
  <si>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</si>
  <si>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</si>
  <si>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</si>
  <si>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</si>
  <si>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</si>
  <si>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</si>
  <si>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</si>
  <si>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</si>
  <si>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</si>
  <si>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</si>
  <si>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</si>
  <si>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</si>
  <si>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</si>
  <si>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</si>
  <si>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</si>
  <si>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</si>
  <si>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</si>
  <si>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</si>
  <si>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</si>
  <si>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</si>
  <si>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</si>
  <si>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</si>
  <si>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</si>
  <si>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</si>
  <si>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</si>
  <si>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</si>
  <si>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</si>
  <si>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</si>
  <si>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</si>
  <si>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</si>
  <si>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</si>
  <si>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</si>
  <si>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</si>
  <si>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</si>
  <si>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</si>
  <si>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</si>
  <si>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</si>
  <si>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</si>
  <si>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</si>
  <si>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</si>
  <si>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</si>
  <si>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</si>
  <si>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</si>
  <si>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</si>
  <si>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</si>
  <si>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</si>
  <si>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</si>
  <si>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</si>
  <si>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</si>
  <si>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</si>
  <si>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</si>
  <si>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</si>
  <si>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</si>
  <si>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</si>
  <si>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</si>
  <si>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</si>
  <si>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</si>
  <si>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</si>
  <si>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</si>
  <si>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</si>
  <si>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</si>
  <si>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</si>
  <si>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</si>
  <si>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</si>
  <si>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</si>
  <si>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</si>
  <si>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</si>
  <si>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</si>
  <si>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</si>
  <si>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</si>
  <si>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</si>
  <si>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</si>
  <si>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</si>
  <si>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</si>
  <si>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</si>
  <si>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</si>
  <si>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</si>
  <si>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</si>
  <si>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</si>
  <si>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</si>
  <si>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</si>
  <si>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</si>
  <si>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</si>
  <si>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</si>
  <si>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</si>
  <si>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</si>
  <si>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</si>
  <si>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</si>
  <si>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</si>
  <si>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</si>
  <si>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</si>
  <si>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</si>
  <si>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</si>
  <si>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</si>
  <si>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</si>
  <si>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</si>
  <si>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</si>
  <si>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</si>
  <si>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</si>
  <si>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</si>
  <si>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</si>
  <si>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</si>
  <si>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</si>
  <si>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</si>
  <si>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</si>
  <si>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</si>
  <si>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</si>
  <si>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</si>
  <si>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</si>
  <si>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</si>
  <si>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</si>
  <si>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</si>
  <si>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</si>
  <si>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</si>
  <si>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</si>
  <si>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</si>
  <si>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</si>
  <si>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</si>
  <si>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</si>
  <si>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</si>
  <si>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</si>
  <si>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</si>
  <si>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</si>
  <si>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</si>
  <si>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</si>
  <si>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</si>
  <si>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</si>
  <si>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</si>
  <si>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</si>
  <si>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</si>
  <si>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</si>
  <si>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</si>
  <si>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</si>
  <si>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</si>
  <si>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</si>
  <si>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</si>
  <si>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</si>
  <si>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</si>
  <si>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</si>
  <si>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</si>
  <si>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</si>
  <si>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</si>
  <si>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</si>
  <si>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</si>
  <si>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</si>
  <si>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</si>
  <si>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</si>
  <si>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</si>
  <si>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</si>
  <si>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</si>
  <si>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</si>
  <si>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</si>
  <si>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</si>
  <si>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</si>
  <si>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</si>
  <si>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</si>
  <si>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</si>
  <si>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</si>
  <si>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</si>
  <si>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</si>
  <si>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</si>
  <si>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</si>
  <si>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</si>
  <si>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</si>
  <si>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</si>
  <si>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</si>
  <si>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</si>
  <si>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</si>
  <si>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</si>
  <si>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</si>
  <si>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</si>
  <si>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</si>
  <si>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</si>
  <si>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</si>
  <si>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</si>
  <si>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</si>
  <si>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</si>
  <si>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</si>
  <si>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</si>
  <si>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</si>
  <si>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</si>
  <si>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</si>
  <si>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</si>
  <si>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</si>
  <si>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</si>
  <si>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</si>
  <si>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</si>
  <si>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</si>
  <si>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</si>
  <si>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</si>
  <si>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</si>
  <si>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</si>
  <si>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</si>
  <si>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</si>
  <si>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</si>
  <si>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</si>
  <si>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</si>
  <si>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</si>
  <si>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</si>
  <si>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</si>
  <si>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</si>
  <si>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</si>
  <si>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</si>
  <si>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</si>
  <si>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</si>
  <si>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</si>
  <si>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</si>
  <si>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</si>
  <si>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</si>
  <si>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</si>
  <si>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</si>
  <si>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</si>
  <si>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</si>
  <si>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</si>
  <si>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</si>
  <si>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</si>
  <si>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</si>
  <si>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</si>
  <si>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</si>
  <si>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</si>
  <si>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</si>
  <si>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</si>
  <si>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</si>
  <si>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</si>
  <si>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</si>
  <si>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</si>
  <si>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</si>
  <si>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</si>
  <si>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</si>
  <si>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</si>
  <si>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</si>
  <si>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</si>
  <si>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</si>
  <si>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</si>
  <si>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</si>
  <si>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</si>
  <si>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</si>
  <si>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</si>
  <si>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</si>
  <si>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</si>
  <si>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</si>
  <si>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</si>
  <si>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</si>
  <si>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</si>
  <si>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</si>
  <si>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</si>
  <si>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</si>
  <si>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</si>
  <si>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</si>
  <si>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</si>
  <si>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</si>
  <si>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</si>
  <si>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</si>
  <si>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</si>
  <si>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</si>
  <si>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</si>
  <si>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</si>
  <si>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</si>
  <si>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</si>
  <si>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</si>
  <si>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</si>
  <si>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</si>
  <si>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</si>
  <si>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</si>
  <si>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</si>
  <si>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</si>
  <si>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</si>
  <si>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</si>
  <si>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</si>
  <si>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</si>
  <si>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</si>
  <si>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</si>
  <si>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</si>
  <si>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</si>
  <si>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</si>
  <si>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</si>
  <si>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</si>
  <si>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</si>
  <si>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</si>
  <si>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</si>
  <si>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</si>
  <si>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</si>
  <si>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</si>
  <si>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</si>
  <si>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</si>
  <si>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</si>
  <si>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</si>
  <si>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</si>
  <si>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</si>
  <si>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</si>
  <si>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</si>
  <si>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</si>
  <si>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</si>
  <si>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</si>
  <si>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</si>
  <si>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</si>
  <si>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</si>
  <si>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</si>
  <si>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</si>
  <si>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</si>
  <si>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</si>
  <si>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</si>
  <si>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</si>
  <si>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</si>
  <si>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</si>
  <si>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</si>
  <si>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</si>
  <si>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</si>
  <si>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</si>
  <si>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</si>
  <si>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</si>
  <si>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</si>
  <si>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</si>
  <si>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</si>
  <si>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</si>
  <si>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</si>
  <si>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</si>
  <si>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</si>
  <si>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</si>
  <si>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</si>
  <si>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</si>
  <si>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</si>
  <si>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</si>
  <si>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</si>
  <si>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</si>
  <si>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</si>
  <si>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</si>
  <si>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</si>
  <si>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</si>
  <si>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</si>
  <si>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</si>
  <si>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</si>
  <si>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</si>
  <si>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</si>
  <si>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</si>
  <si>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</si>
  <si>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</si>
  <si>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</si>
  <si>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</si>
  <si>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</si>
  <si>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</si>
  <si>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</si>
  <si>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</si>
  <si>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</si>
  <si>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</si>
  <si>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</si>
  <si>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</si>
  <si>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</si>
  <si>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</si>
  <si>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</si>
  <si>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</si>
  <si>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</si>
  <si>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</si>
  <si>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</si>
  <si>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</si>
  <si>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</si>
  <si>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</si>
  <si>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</si>
  <si>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</si>
  <si>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</si>
  <si>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</si>
  <si>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</si>
  <si>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</si>
  <si>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</si>
  <si>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</si>
  <si>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</si>
  <si>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</si>
  <si>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</si>
  <si>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</si>
  <si>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</si>
  <si>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</si>
  <si>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</si>
  <si>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</si>
  <si>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</si>
  <si>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</si>
  <si>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</si>
  <si>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</si>
  <si>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</si>
  <si>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</si>
  <si>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</si>
  <si>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</si>
  <si>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</si>
  <si>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</si>
  <si>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</si>
  <si>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</si>
  <si>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</si>
  <si>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</si>
  <si>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</si>
  <si>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</si>
  <si>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</si>
  <si>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</si>
  <si>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</si>
  <si>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</si>
  <si>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</si>
  <si>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</si>
  <si>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</si>
  <si>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</si>
  <si>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</si>
  <si>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</si>
  <si>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</si>
  <si>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</si>
  <si>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</si>
  <si>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</si>
  <si>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</si>
  <si>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</si>
  <si>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</si>
  <si>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</si>
  <si>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</si>
  <si>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</si>
  <si>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</si>
  <si>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</si>
  <si>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</si>
  <si>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</si>
  <si>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</si>
  <si>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</si>
  <si>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</si>
  <si>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</si>
  <si>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</si>
  <si>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</si>
  <si>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</si>
  <si>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</si>
  <si>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</si>
  <si>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</si>
  <si>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</si>
  <si>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</si>
  <si>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</si>
  <si>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</si>
  <si>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</si>
  <si>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</si>
  <si>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</si>
  <si>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</si>
  <si>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</si>
  <si>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</si>
  <si>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</si>
  <si>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</si>
  <si>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</si>
  <si>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</si>
  <si>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</si>
  <si>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</si>
  <si>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</si>
  <si>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</si>
  <si>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</si>
  <si>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</si>
  <si>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</si>
  <si>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</si>
  <si>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</si>
  <si>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</si>
  <si>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</si>
  <si>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</si>
  <si>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</si>
  <si>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</si>
  <si>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</si>
  <si>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</si>
  <si>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</si>
  <si>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</si>
  <si>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</si>
  <si>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</si>
  <si>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</si>
  <si>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</si>
  <si>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</si>
  <si>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</si>
  <si>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</si>
  <si>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</si>
  <si>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</si>
  <si>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</si>
  <si>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</si>
  <si>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</si>
  <si>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</si>
  <si>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</si>
  <si>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</si>
  <si>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</si>
  <si>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</si>
  <si>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</si>
  <si>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</si>
  <si>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</si>
  <si>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</si>
  <si>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</si>
  <si>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</si>
  <si>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</si>
  <si>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</si>
  <si>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</si>
  <si>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</si>
  <si>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</si>
  <si>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</si>
  <si>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</si>
  <si>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</si>
  <si>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</si>
  <si>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</si>
  <si>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</si>
  <si>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</si>
  <si>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</si>
  <si>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</si>
  <si>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</si>
  <si>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</si>
  <si>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</si>
  <si>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</si>
  <si>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</si>
  <si>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</si>
  <si>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</si>
  <si>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</si>
  <si>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</si>
  <si>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</si>
  <si>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</si>
  <si>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</si>
  <si>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</si>
  <si>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</si>
  <si>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</si>
  <si>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</si>
  <si>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</si>
  <si>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</si>
  <si>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</si>
  <si>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</si>
  <si>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</si>
  <si>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</si>
  <si>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</si>
  <si>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</si>
  <si>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</si>
  <si>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</si>
  <si>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</si>
  <si>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</si>
  <si>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</si>
  <si>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</si>
  <si>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</si>
  <si>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</si>
  <si>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</si>
  <si>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</si>
  <si>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</si>
  <si>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</si>
  <si>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</si>
  <si>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</si>
  <si>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</si>
  <si>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</si>
  <si>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</si>
  <si>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</si>
  <si>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</si>
  <si>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</si>
  <si>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</si>
  <si>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</si>
  <si>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</si>
  <si>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</si>
  <si>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</si>
  <si>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</si>
  <si>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</si>
  <si>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</si>
  <si>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</si>
  <si>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</si>
  <si>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</si>
  <si>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</si>
  <si>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</si>
  <si>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</si>
  <si>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</si>
  <si>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</si>
  <si>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</si>
  <si>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</si>
  <si>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</si>
  <si>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</si>
  <si>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</si>
  <si>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</si>
  <si>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</si>
  <si>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</si>
  <si>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</si>
  <si>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</si>
  <si>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</si>
  <si>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</si>
  <si>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</si>
  <si>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</si>
  <si>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</si>
  <si>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</si>
  <si>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</si>
  <si>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</si>
  <si>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</si>
  <si>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</si>
  <si>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</si>
  <si>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</si>
  <si>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</si>
  <si>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</si>
  <si>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</si>
  <si>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</si>
  <si>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</si>
  <si>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</si>
  <si>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</si>
  <si>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</si>
  <si>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</si>
  <si>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</si>
  <si>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</si>
  <si>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</si>
  <si>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</si>
  <si>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</si>
  <si>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</si>
  <si>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</si>
  <si>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</si>
  <si>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</si>
  <si>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</si>
  <si>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</si>
  <si>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</si>
  <si>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</si>
  <si>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</si>
  <si>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</si>
  <si>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</si>
  <si>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</si>
  <si>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</si>
  <si>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</si>
  <si>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</si>
  <si>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</si>
  <si>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</si>
  <si>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</si>
  <si>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</si>
  <si>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</si>
  <si>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</si>
  <si>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</si>
  <si>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</si>
  <si>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</si>
  <si>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</si>
  <si>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</si>
  <si>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</si>
  <si>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</si>
  <si>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</si>
  <si>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</si>
  <si>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</si>
  <si>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</si>
  <si>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</si>
  <si>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</si>
  <si>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</si>
  <si>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</si>
  <si>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</si>
  <si>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</si>
  <si>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</si>
  <si>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</si>
  <si>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</si>
  <si>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</si>
  <si>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</si>
  <si>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</si>
  <si>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</si>
  <si>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</si>
  <si>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</si>
  <si>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</si>
  <si>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</si>
  <si>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</si>
  <si>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</si>
  <si>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</si>
  <si>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</si>
  <si>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</si>
  <si>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</si>
  <si>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</si>
  <si>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</si>
  <si>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</si>
  <si>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</si>
  <si>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</si>
  <si>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</si>
  <si>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</si>
  <si>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</si>
  <si>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</si>
  <si>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</si>
  <si>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</si>
  <si>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</si>
  <si>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</si>
  <si>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</si>
  <si>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</si>
  <si>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</si>
  <si>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</si>
  <si>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</si>
  <si>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</si>
  <si>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</si>
  <si>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</si>
  <si>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</si>
  <si>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</si>
  <si>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</si>
  <si>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</si>
  <si>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</si>
  <si>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</si>
  <si>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</si>
  <si>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</si>
  <si>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</si>
  <si>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</si>
  <si>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</si>
  <si>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</si>
  <si>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</si>
  <si>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</si>
  <si>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</si>
  <si>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</si>
  <si>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</si>
  <si>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</si>
  <si>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</si>
  <si>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</si>
  <si>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</si>
  <si>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</si>
  <si>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</si>
  <si>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</si>
  <si>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</si>
  <si>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</si>
  <si>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</si>
  <si>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</si>
  <si>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</si>
  <si>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</si>
  <si>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</si>
  <si>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</si>
  <si>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</si>
  <si>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</si>
  <si>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</si>
  <si>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</si>
  <si>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</si>
  <si>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</si>
  <si>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</si>
  <si>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</si>
  <si>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</si>
  <si>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</si>
  <si>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</si>
  <si>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</si>
  <si>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</si>
  <si>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</si>
  <si>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</si>
  <si>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</si>
  <si>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</si>
  <si>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</si>
  <si>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</si>
  <si>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</si>
  <si>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</si>
  <si>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</si>
  <si>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</si>
  <si>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</si>
  <si>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</si>
  <si>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</si>
  <si>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</si>
  <si>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</si>
  <si>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</si>
  <si>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</si>
  <si>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</si>
  <si>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</si>
  <si>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</si>
  <si>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</si>
  <si>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</si>
  <si>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</si>
  <si>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</si>
  <si>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</si>
  <si>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</si>
  <si>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</si>
  <si>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</si>
  <si>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</si>
  <si>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</si>
  <si>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</si>
  <si>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</si>
  <si>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</si>
  <si>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</si>
  <si>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</si>
  <si>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</si>
  <si>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</si>
  <si>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</si>
  <si>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</si>
  <si>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</si>
  <si>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</si>
  <si>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</si>
  <si>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</si>
  <si>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</si>
  <si>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</si>
  <si>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</si>
  <si>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</si>
  <si>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</si>
  <si>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</si>
  <si>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</si>
  <si>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</si>
  <si>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</si>
  <si>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</si>
  <si>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</si>
  <si>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</si>
  <si>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</si>
  <si>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</si>
  <si>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</si>
  <si>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</si>
  <si>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</si>
  <si>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</si>
  <si>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</si>
  <si>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</si>
  <si>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</si>
  <si>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</si>
  <si>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</si>
  <si>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</si>
  <si>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</si>
  <si>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</si>
  <si>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</si>
  <si>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</si>
  <si>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</si>
  <si>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</si>
  <si>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</si>
  <si>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</si>
  <si>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</si>
  <si>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</si>
  <si>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</si>
  <si>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</si>
  <si>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</si>
  <si>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</si>
  <si>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</si>
  <si>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</si>
  <si>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</si>
  <si>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</si>
  <si>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</si>
  <si>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</si>
  <si>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</si>
  <si>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</si>
  <si>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</si>
  <si>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</si>
  <si>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</si>
  <si>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</si>
  <si>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</si>
  <si>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</si>
  <si>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</si>
  <si>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</si>
  <si>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</si>
  <si>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</si>
  <si>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</si>
  <si>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</si>
  <si>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</si>
  <si>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</si>
  <si>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</si>
  <si>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</si>
  <si>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</si>
  <si>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</si>
  <si>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</si>
  <si>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</si>
  <si>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</si>
  <si>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</si>
  <si>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</si>
  <si>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</si>
  <si>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</si>
  <si>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</si>
  <si>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</si>
  <si>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</si>
  <si>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</si>
  <si>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</si>
  <si>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</si>
  <si>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</si>
  <si>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</si>
  <si>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</si>
  <si>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</si>
  <si>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</si>
  <si>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</si>
  <si>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</si>
  <si>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</si>
  <si>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</si>
  <si>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</si>
  <si>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</si>
  <si>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</si>
  <si>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</si>
  <si>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</si>
  <si>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</si>
  <si>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</si>
  <si>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</si>
  <si>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</si>
  <si>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</si>
  <si>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</si>
  <si>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</si>
  <si>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</si>
  <si>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</si>
  <si>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</si>
  <si>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</si>
  <si>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</si>
  <si>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</si>
  <si>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</si>
  <si>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</si>
  <si>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</si>
  <si>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</si>
  <si>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</si>
  <si>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</si>
  <si>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</si>
  <si>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</si>
  <si>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</si>
  <si>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</si>
  <si>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</si>
  <si>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</si>
  <si>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</si>
  <si>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</si>
  <si>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</si>
  <si>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</si>
  <si>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</si>
  <si>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</si>
  <si>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</si>
  <si>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</si>
  <si>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</si>
  <si>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</si>
  <si>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</si>
  <si>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</si>
  <si>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</si>
  <si>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</si>
  <si>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</si>
  <si>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</si>
  <si>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</si>
  <si>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</si>
  <si>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</si>
  <si>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</si>
  <si>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</si>
  <si>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</si>
  <si>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</si>
  <si>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</si>
  <si>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</si>
  <si>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</si>
  <si>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</si>
  <si>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</si>
  <si>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</si>
  <si>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</si>
  <si>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</si>
  <si>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</si>
  <si>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</si>
  <si>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</si>
  <si>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</si>
  <si>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</si>
  <si>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</si>
  <si>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</si>
  <si>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</si>
  <si>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</si>
  <si>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</si>
  <si>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</si>
  <si>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</si>
  <si>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</si>
  <si>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</si>
  <si>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</si>
  <si>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</si>
  <si>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</si>
  <si>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</si>
  <si>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</si>
  <si>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</si>
  <si>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</si>
  <si>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</si>
  <si>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</si>
  <si>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</si>
  <si>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</si>
  <si>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</si>
  <si>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</si>
  <si>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</si>
  <si>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</si>
  <si>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</si>
  <si>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</si>
  <si>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</si>
  <si>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</si>
  <si>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</si>
  <si>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</si>
  <si>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</si>
  <si>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</si>
  <si>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</si>
  <si>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</si>
  <si>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</si>
  <si>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</si>
  <si>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</si>
  <si>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</si>
  <si>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</si>
  <si>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</si>
  <si>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</si>
  <si>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</si>
  <si>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</si>
  <si>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</si>
  <si>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</si>
  <si>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</si>
  <si>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</si>
  <si>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</si>
  <si>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</si>
  <si>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</si>
  <si>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</si>
  <si>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</si>
  <si>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</si>
  <si>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</si>
  <si>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</si>
  <si>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</si>
  <si>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</si>
  <si>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</si>
  <si>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</si>
  <si>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</si>
  <si>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</si>
  <si>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</si>
  <si>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</si>
  <si>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</si>
  <si>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</si>
  <si>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</si>
  <si>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</si>
  <si>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</si>
  <si>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</si>
  <si>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</si>
  <si>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</si>
  <si>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</si>
  <si>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</si>
  <si>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</si>
  <si>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</si>
  <si>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</si>
  <si>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</si>
  <si>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</si>
  <si>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</si>
  <si>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</si>
  <si>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</si>
  <si>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</si>
  <si>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</si>
  <si>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</si>
  <si>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</si>
  <si>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</si>
  <si>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</si>
  <si>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</si>
  <si>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</si>
  <si>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</si>
  <si>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</si>
  <si>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</si>
  <si>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</si>
  <si>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</si>
  <si>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</si>
  <si>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</si>
  <si>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</si>
  <si>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</si>
  <si>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</si>
  <si>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</si>
  <si>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</si>
  <si>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</si>
  <si>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</si>
  <si>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</si>
  <si>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</si>
  <si>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</si>
  <si>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</si>
  <si>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</si>
  <si>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</si>
  <si>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</si>
  <si>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</si>
  <si>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</si>
  <si>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</si>
  <si>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</si>
  <si>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</si>
  <si>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</si>
  <si>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</si>
  <si>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</si>
  <si>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</si>
  <si>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</si>
  <si>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</si>
  <si>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</si>
  <si>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</si>
  <si>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</si>
  <si>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</si>
  <si>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</si>
  <si>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</si>
  <si>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</si>
  <si>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</si>
  <si>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</si>
  <si>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</si>
  <si>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</si>
  <si>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</si>
  <si>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</si>
  <si>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</si>
  <si>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</si>
  <si>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</si>
  <si>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</si>
  <si>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</si>
  <si>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</si>
  <si>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</si>
  <si>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</si>
  <si>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</si>
  <si>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</si>
  <si>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</si>
  <si>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</si>
  <si>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</si>
  <si>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</si>
  <si>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</si>
  <si>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</si>
  <si>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</si>
  <si>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</si>
  <si>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</si>
  <si>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</si>
  <si>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</si>
  <si>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</si>
  <si>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</si>
  <si>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</si>
  <si>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</si>
  <si>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</si>
  <si>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</si>
  <si>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</si>
  <si>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</si>
  <si>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</si>
  <si>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</si>
  <si>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</si>
  <si>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</si>
  <si>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</si>
  <si>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</si>
  <si>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</si>
  <si>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</si>
  <si>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</si>
  <si>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</si>
  <si>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</si>
  <si>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</si>
  <si>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</si>
  <si>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</si>
  <si>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</si>
  <si>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</si>
  <si>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</si>
  <si>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</si>
  <si>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</si>
  <si>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</si>
  <si>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</si>
  <si>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</si>
  <si>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</si>
  <si>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</si>
  <si>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</si>
  <si>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</si>
  <si>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</si>
  <si>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</si>
  <si>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</si>
  <si>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</si>
  <si>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</si>
  <si>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</si>
  <si>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</si>
  <si>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</si>
  <si>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</si>
  <si>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</si>
  <si>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</si>
  <si>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</si>
  <si>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</si>
  <si>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</si>
  <si>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</si>
  <si>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</si>
  <si>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</si>
  <si>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</si>
  <si>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</si>
  <si>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</si>
  <si>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</si>
  <si>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</si>
  <si>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</si>
  <si>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</si>
  <si>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</si>
  <si>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</si>
  <si>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</si>
  <si>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</si>
  <si>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</si>
  <si>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</si>
  <si>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</si>
  <si>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</si>
  <si>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</si>
  <si>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</si>
  <si>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</si>
  <si>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</si>
  <si>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</si>
  <si>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</si>
  <si>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</si>
  <si>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</si>
  <si>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</si>
  <si>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</si>
  <si>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</si>
  <si>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</si>
  <si>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</si>
  <si>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</si>
  <si>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</si>
  <si>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</si>
  <si>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</si>
  <si>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</si>
  <si>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</si>
  <si>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</si>
  <si>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</si>
  <si>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</si>
  <si>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</si>
  <si>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</si>
  <si>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</si>
  <si>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</si>
  <si>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</si>
  <si>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</si>
  <si>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</si>
  <si>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</si>
  <si>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</si>
  <si>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</si>
  <si>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</si>
  <si>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</si>
  <si>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</si>
  <si>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</si>
  <si>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</si>
  <si>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</si>
  <si>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</si>
  <si>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</si>
  <si>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</si>
  <si>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</si>
  <si>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</si>
  <si>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</si>
  <si>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</si>
  <si>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</si>
  <si>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</si>
  <si>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</si>
  <si>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</si>
  <si>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</si>
  <si>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</si>
  <si>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</si>
  <si>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</si>
  <si>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</si>
  <si>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</si>
  <si>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</si>
  <si>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</si>
  <si>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</si>
  <si>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</si>
  <si>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</si>
  <si>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</si>
  <si>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</si>
  <si>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</si>
  <si>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</si>
  <si>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</si>
  <si>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</si>
  <si>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</si>
  <si>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</si>
  <si>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</si>
  <si>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</si>
  <si>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</si>
  <si>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</si>
  <si>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</si>
  <si>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</si>
  <si>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</si>
  <si>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</si>
  <si>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</si>
  <si>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</si>
  <si>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</si>
  <si>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</si>
  <si>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</si>
  <si>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</si>
  <si>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</si>
  <si>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</si>
  <si>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</si>
  <si>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</si>
  <si>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</si>
  <si>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</si>
  <si>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</si>
  <si>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</si>
  <si>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</si>
  <si>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</si>
  <si>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</si>
  <si>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</si>
  <si>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</si>
  <si>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</si>
  <si>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</si>
  <si>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</si>
  <si>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</si>
  <si>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</si>
  <si>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</si>
  <si>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</si>
  <si>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</si>
  <si>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</si>
  <si>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</si>
  <si>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</si>
  <si>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</si>
  <si>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</si>
  <si>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</si>
  <si>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</si>
  <si>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</si>
  <si>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</si>
  <si>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</si>
  <si>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</si>
  <si>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</si>
  <si>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</si>
  <si>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</si>
  <si>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</si>
  <si>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</si>
  <si>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</si>
  <si>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</si>
  <si>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</si>
  <si>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</si>
  <si>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</si>
  <si>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</si>
  <si>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</si>
  <si>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</si>
  <si>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</si>
  <si>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</si>
  <si>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</si>
  <si>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</si>
  <si>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</si>
  <si>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</si>
  <si>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</si>
  <si>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</si>
  <si>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</si>
  <si>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</si>
  <si>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</si>
  <si>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</si>
  <si>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</si>
  <si>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</si>
  <si>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</si>
  <si>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</si>
  <si>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</si>
  <si>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</si>
  <si>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</si>
  <si>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</si>
  <si>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</si>
  <si>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</si>
  <si>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</si>
  <si>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</si>
  <si>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</si>
  <si>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</si>
  <si>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</si>
  <si>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</si>
  <si>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</si>
  <si>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</si>
  <si>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</si>
  <si>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</si>
  <si>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</si>
  <si>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</si>
  <si>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</si>
  <si>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</si>
  <si>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</si>
  <si>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</si>
  <si>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</si>
  <si>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</si>
  <si>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</si>
  <si>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</si>
  <si>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</si>
  <si>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</si>
  <si>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</si>
  <si>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</si>
  <si>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</si>
  <si>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</si>
  <si>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</si>
  <si>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</si>
  <si>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</si>
  <si>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</si>
  <si>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</si>
  <si>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</si>
  <si>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</si>
  <si>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</si>
  <si>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</si>
  <si>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</si>
  <si>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</si>
  <si>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</si>
  <si>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</si>
  <si>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</si>
  <si>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</si>
  <si>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</si>
  <si>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</si>
  <si>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</si>
  <si>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</si>
  <si>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</si>
  <si>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</si>
  <si>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</si>
  <si>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</si>
  <si>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</si>
  <si>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</si>
  <si>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</si>
  <si>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</si>
  <si>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</si>
  <si>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</si>
  <si>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</si>
  <si>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</si>
  <si>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</si>
  <si>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</si>
  <si>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</si>
  <si>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</si>
  <si>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</si>
  <si>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</si>
  <si>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</si>
  <si>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</si>
  <si>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</si>
  <si>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</si>
  <si>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</si>
  <si>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</si>
  <si>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</si>
  <si>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</si>
  <si>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</si>
  <si>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</si>
  <si>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</si>
  <si>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</si>
  <si>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</si>
  <si>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</si>
  <si>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</si>
  <si>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</si>
  <si>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</si>
  <si>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</si>
  <si>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</si>
  <si>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</si>
  <si>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</si>
  <si>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</si>
  <si>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</si>
  <si>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</si>
  <si>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</si>
  <si>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</si>
  <si>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</si>
  <si>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</si>
  <si>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</si>
  <si>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</si>
  <si>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</si>
  <si>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</si>
  <si>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</si>
  <si>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</si>
  <si>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</si>
  <si>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</si>
  <si>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</si>
  <si>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</si>
  <si>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</si>
  <si>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</si>
  <si>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</si>
  <si>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</si>
  <si>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</si>
  <si>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</si>
  <si>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</si>
  <si>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</si>
  <si>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</si>
  <si>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</si>
  <si>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</si>
  <si>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</si>
  <si>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</si>
  <si>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</si>
  <si>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</si>
  <si>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</si>
  <si>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</si>
  <si>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</si>
  <si>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</si>
  <si>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</si>
  <si>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</si>
  <si>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</si>
  <si>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</si>
  <si>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</si>
  <si>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</si>
  <si>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</si>
  <si>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</si>
  <si>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</si>
  <si>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</si>
  <si>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</si>
  <si>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</si>
  <si>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</si>
  <si>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</si>
  <si>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</si>
  <si>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</si>
  <si>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</si>
  <si>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</si>
  <si>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</si>
  <si>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</si>
  <si>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</si>
  <si>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</si>
  <si>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</si>
  <si>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</si>
  <si>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</si>
  <si>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</si>
  <si>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</si>
  <si>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</si>
  <si>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</si>
  <si>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</si>
  <si>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</si>
  <si>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</si>
  <si>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</si>
  <si>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</si>
  <si>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</si>
  <si>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</si>
  <si>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</si>
  <si>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</si>
  <si>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</si>
  <si>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</si>
  <si>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</si>
  <si>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</si>
  <si>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</si>
  <si>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</si>
  <si>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</si>
  <si>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</si>
  <si>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</si>
  <si>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</si>
  <si>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</si>
  <si>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</si>
  <si>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</si>
  <si>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</si>
  <si>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</si>
  <si>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</si>
  <si>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</si>
  <si>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</si>
  <si>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</si>
  <si>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</si>
  <si>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</si>
  <si>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</si>
  <si>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</si>
  <si>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</si>
  <si>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</si>
  <si>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</si>
  <si>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</si>
  <si>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</si>
  <si>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</si>
  <si>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</si>
  <si>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</si>
  <si>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</si>
  <si>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</si>
  <si>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</si>
  <si>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</si>
  <si>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</si>
  <si>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</si>
  <si>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</si>
  <si>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</si>
  <si>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</si>
  <si>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</si>
  <si>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</si>
  <si>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</si>
  <si>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</si>
  <si>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</si>
  <si>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</si>
  <si>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</si>
  <si>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</si>
  <si>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</si>
  <si>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</si>
  <si>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</si>
  <si>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</si>
  <si>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</si>
  <si>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</si>
  <si>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</si>
  <si>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</si>
  <si>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</si>
  <si>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</si>
  <si>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</si>
  <si>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</si>
  <si>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</si>
  <si>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</si>
  <si>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</si>
  <si>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</si>
  <si>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</si>
  <si>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</si>
  <si>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</si>
  <si>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</si>
  <si>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</si>
  <si>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</si>
  <si>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</si>
  <si>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</si>
  <si>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</si>
  <si>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</si>
  <si>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</si>
  <si>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</si>
  <si>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</si>
  <si>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</si>
  <si>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</si>
  <si>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</si>
  <si>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</si>
  <si>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</si>
  <si>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</si>
  <si>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</si>
  <si>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</si>
  <si>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</si>
  <si>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</si>
  <si>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</si>
  <si>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</si>
  <si>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</si>
  <si>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</si>
  <si>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</si>
  <si>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</si>
  <si>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</si>
  <si>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</si>
  <si>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</si>
  <si>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</si>
  <si>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</si>
  <si>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</si>
  <si>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</si>
  <si>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</si>
  <si>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</si>
  <si>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</si>
  <si>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</si>
  <si>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</si>
  <si>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</si>
  <si>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</si>
  <si>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</si>
  <si>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</si>
  <si>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</si>
  <si>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</si>
  <si>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</si>
  <si>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</si>
  <si>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</si>
  <si>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</si>
  <si>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</si>
  <si>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</si>
  <si>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</si>
  <si>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</si>
  <si>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</si>
  <si>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</si>
  <si>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</si>
  <si>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</si>
  <si>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</si>
  <si>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</si>
  <si>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</si>
  <si>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</si>
  <si>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</si>
  <si>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</si>
  <si>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</si>
  <si>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</si>
  <si>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</si>
  <si>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</si>
  <si>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</si>
  <si>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</si>
  <si>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</si>
  <si>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</si>
  <si>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</si>
  <si>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</si>
  <si>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</si>
  <si>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</si>
  <si>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</si>
  <si>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</si>
  <si>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</si>
  <si>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</si>
  <si>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</si>
  <si>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</si>
  <si>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</si>
  <si>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</si>
  <si>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</si>
  <si>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</si>
  <si>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</si>
  <si>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</si>
  <si>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</si>
  <si>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</si>
  <si>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</si>
  <si>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</si>
  <si>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</si>
  <si>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</si>
  <si>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</si>
  <si>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</si>
  <si>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</si>
  <si>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</si>
  <si>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</si>
  <si>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</si>
  <si>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</si>
  <si>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</si>
  <si>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</si>
  <si>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</si>
  <si>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</si>
  <si>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</si>
  <si>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</si>
  <si>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</si>
  <si>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</si>
  <si>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</si>
  <si>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</si>
  <si>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</si>
  <si>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</si>
  <si>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</si>
  <si>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</si>
  <si>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</si>
  <si>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</si>
  <si>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</si>
  <si>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</si>
  <si>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</si>
  <si>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</si>
  <si>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</si>
  <si>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</si>
  <si>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</si>
  <si>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</si>
  <si>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</si>
  <si>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</si>
  <si>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</si>
  <si>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</si>
  <si>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</si>
  <si>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</si>
  <si>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</si>
  <si>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</si>
  <si>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</si>
  <si>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</si>
  <si>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</si>
  <si>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</si>
  <si>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</si>
  <si>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</si>
  <si>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</si>
  <si>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</si>
  <si>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</si>
  <si>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</si>
  <si>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</si>
  <si>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</si>
  <si>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</si>
  <si>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</si>
  <si>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</si>
  <si>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</si>
  <si>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</si>
  <si>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</si>
  <si>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</si>
  <si>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</si>
  <si>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</si>
  <si>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</si>
  <si>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</si>
  <si>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</si>
  <si>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</si>
  <si>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</si>
  <si>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</si>
  <si>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</si>
  <si>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</si>
  <si>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</si>
  <si>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</si>
  <si>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</si>
  <si>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</si>
  <si>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</si>
  <si>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</si>
  <si>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</si>
  <si>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</si>
  <si>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</si>
  <si>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</si>
  <si>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</si>
  <si>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</si>
  <si>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</si>
  <si>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</si>
  <si>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</si>
  <si>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</si>
  <si>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</si>
  <si>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</si>
  <si>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</si>
  <si>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</si>
  <si>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</si>
  <si>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</si>
  <si>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</si>
  <si>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</si>
  <si>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</si>
  <si>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</si>
  <si>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</si>
  <si>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</si>
  <si>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</si>
  <si>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</si>
  <si>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</si>
  <si>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</si>
  <si>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</si>
  <si>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</si>
  <si>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</si>
  <si>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</si>
  <si>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</si>
  <si>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</si>
  <si>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</si>
  <si>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</si>
  <si>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</si>
  <si>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</si>
  <si>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</si>
  <si>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</si>
  <si>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</si>
  <si>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</si>
  <si>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</si>
  <si>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</si>
  <si>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</si>
  <si>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</si>
  <si>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</si>
  <si>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</si>
  <si>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</si>
  <si>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</si>
  <si>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</si>
  <si>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</si>
  <si>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</si>
  <si>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</si>
  <si>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</si>
  <si>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</si>
  <si>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</si>
  <si>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</si>
  <si>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</si>
  <si>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</si>
  <si>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</si>
  <si>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</si>
  <si>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</si>
  <si>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</si>
  <si>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</si>
  <si>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</si>
  <si>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</si>
  <si>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</si>
  <si>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</si>
  <si>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</si>
  <si>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</si>
  <si>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</si>
  <si>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</si>
  <si>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</si>
  <si>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</si>
  <si>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</si>
  <si>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</si>
  <si>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</si>
  <si>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</si>
  <si>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</si>
  <si>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</si>
  <si>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</si>
  <si>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</si>
  <si>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</si>
  <si>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</si>
  <si>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</si>
  <si>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</si>
  <si>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</si>
  <si>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</si>
  <si>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</si>
  <si>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</si>
  <si>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</si>
  <si>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</si>
  <si>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</si>
  <si>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</si>
  <si>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</si>
  <si>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</si>
  <si>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</si>
  <si>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</si>
  <si>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</si>
  <si>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</si>
  <si>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</si>
  <si>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</si>
  <si>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</si>
  <si>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</si>
  <si>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</si>
  <si>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</si>
  <si>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</si>
  <si>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</si>
  <si>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</si>
  <si>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</si>
  <si>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</si>
  <si>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</si>
  <si>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</si>
  <si>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</si>
  <si>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</si>
  <si>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</si>
  <si>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</si>
  <si>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</si>
  <si>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</si>
  <si>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</si>
  <si>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</si>
  <si>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</si>
  <si>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</si>
  <si>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</si>
  <si>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</si>
  <si>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</si>
  <si>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</si>
  <si>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</si>
  <si>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</si>
  <si>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</si>
  <si>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</si>
  <si>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</si>
  <si>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</si>
  <si>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</si>
  <si>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</si>
  <si>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</si>
  <si>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</si>
  <si>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</si>
  <si>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</si>
  <si>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</si>
  <si>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</si>
  <si>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</si>
  <si>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</si>
  <si>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</si>
  <si>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</si>
  <si>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</si>
  <si>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</si>
  <si>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</si>
  <si>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</si>
  <si>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</si>
  <si>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</si>
  <si>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</si>
  <si>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</si>
  <si>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</si>
  <si>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</si>
  <si>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</si>
  <si>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</si>
  <si>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</si>
  <si>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</si>
  <si>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</si>
  <si>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</si>
  <si>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</si>
  <si>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</si>
  <si>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</si>
  <si>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</si>
  <si>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</si>
  <si>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</si>
  <si>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</si>
  <si>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</si>
  <si>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</si>
  <si>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</si>
  <si>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</si>
  <si>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</si>
  <si>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</si>
  <si>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</si>
  <si>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</si>
  <si>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</si>
  <si>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</si>
  <si>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</si>
  <si>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</si>
  <si>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</si>
  <si>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</si>
  <si>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</si>
  <si>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</si>
  <si>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</si>
  <si>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</si>
  <si>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</si>
  <si>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</si>
  <si>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</si>
  <si>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</si>
  <si>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</si>
  <si>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</si>
  <si>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</si>
  <si>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</si>
  <si>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</si>
  <si>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</si>
  <si>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</si>
  <si>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</si>
  <si>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</si>
  <si>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</si>
  <si>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</si>
  <si>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</si>
  <si>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</si>
  <si>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</si>
  <si>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</si>
  <si>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</si>
  <si>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</si>
  <si>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</si>
  <si>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</si>
  <si>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</si>
  <si>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</si>
  <si>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</si>
  <si>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</si>
  <si>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</si>
  <si>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</si>
  <si>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</si>
  <si>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</si>
  <si>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</si>
  <si>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</si>
  <si>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</si>
  <si>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</si>
  <si>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</si>
  <si>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</si>
  <si>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</si>
  <si>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</si>
  <si>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</si>
  <si>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</si>
  <si>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</si>
  <si>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</si>
  <si>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</si>
  <si>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</si>
  <si>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</si>
  <si>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</si>
  <si>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</si>
  <si>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</si>
  <si>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</si>
  <si>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</si>
  <si>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</si>
  <si>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</si>
  <si>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</si>
  <si>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</si>
  <si>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</si>
  <si>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</si>
  <si>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</si>
  <si>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</si>
  <si>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</si>
  <si>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</si>
  <si>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</si>
  <si>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</si>
  <si>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</si>
  <si>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</si>
  <si>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</si>
  <si>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</si>
  <si>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</si>
  <si>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</si>
  <si>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</si>
  <si>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</si>
  <si>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</si>
  <si>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</si>
  <si>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</si>
  <si>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</si>
  <si>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</si>
  <si>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</si>
  <si>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</si>
  <si>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</si>
  <si>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</si>
  <si>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</si>
  <si>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</si>
  <si>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</si>
  <si>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</si>
  <si>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</si>
  <si>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</si>
  <si>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</si>
  <si>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</si>
  <si>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</si>
  <si>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</si>
  <si>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</si>
  <si>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</si>
  <si>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</si>
  <si>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</si>
  <si>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</si>
  <si>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</si>
  <si>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</si>
  <si>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</si>
  <si>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</si>
  <si>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</si>
  <si>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</si>
  <si>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</si>
  <si>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</si>
  <si>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</si>
  <si>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</si>
  <si>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</si>
  <si>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</si>
  <si>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</si>
  <si>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</si>
  <si>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</si>
  <si>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</si>
  <si>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</si>
  <si>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</si>
  <si>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</si>
  <si>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</si>
  <si>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</si>
  <si>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</si>
  <si>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</si>
  <si>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</si>
  <si>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</si>
  <si>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</si>
  <si>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</si>
  <si>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</si>
  <si>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</si>
  <si>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</si>
  <si>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</si>
  <si>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</si>
  <si>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</si>
  <si>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</si>
  <si>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</si>
  <si>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</si>
  <si>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</si>
  <si>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</si>
  <si>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</si>
  <si>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</si>
  <si>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</si>
  <si>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</si>
  <si>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</si>
  <si>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</si>
  <si>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</si>
  <si>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</si>
  <si>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</si>
  <si>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</si>
  <si>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</si>
  <si>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</si>
  <si>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</si>
  <si>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</si>
  <si>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</si>
  <si>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</si>
  <si>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</si>
  <si>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</si>
  <si>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</si>
  <si>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</si>
  <si>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</si>
  <si>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</si>
  <si>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</si>
  <si>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</si>
  <si>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</si>
  <si>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</si>
  <si>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</si>
  <si>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</si>
  <si>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</si>
  <si>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</si>
  <si>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</si>
  <si>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</si>
  <si>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</si>
  <si>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</si>
  <si>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</si>
  <si>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</si>
  <si>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</si>
  <si>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</si>
  <si>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</si>
  <si>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</si>
  <si>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</si>
  <si>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</si>
  <si>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</si>
  <si>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</si>
  <si>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</si>
  <si>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</si>
  <si>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</si>
  <si>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</si>
  <si>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</si>
  <si>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</si>
  <si>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</si>
  <si>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</si>
  <si>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</si>
  <si>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</si>
  <si>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</si>
  <si>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</si>
  <si>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</si>
  <si>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</si>
  <si>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</si>
  <si>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</si>
  <si>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</si>
  <si>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</si>
  <si>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</si>
  <si>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</si>
  <si>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</si>
  <si>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</si>
  <si>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</si>
  <si>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</si>
  <si>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</si>
  <si>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</si>
  <si>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</si>
  <si>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</si>
  <si>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</si>
  <si>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</si>
  <si>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</si>
  <si>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</si>
  <si>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</si>
  <si>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</si>
  <si>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</si>
  <si>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</si>
  <si>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</si>
  <si>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</si>
  <si>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</si>
  <si>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</si>
  <si>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</si>
  <si>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</si>
  <si>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</si>
  <si>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</si>
  <si>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</si>
  <si>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</si>
  <si>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</si>
  <si>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</si>
  <si>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</si>
  <si>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</si>
  <si>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</si>
  <si>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</si>
  <si>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</si>
  <si>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</si>
  <si>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</si>
  <si>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</si>
  <si>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</si>
  <si>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</si>
  <si>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</si>
  <si>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</si>
  <si>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</si>
  <si>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</si>
  <si>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</si>
  <si>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</si>
  <si>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</si>
  <si>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</si>
  <si>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</si>
  <si>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</si>
  <si>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</si>
  <si>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</si>
  <si>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</si>
  <si>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</si>
  <si>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</si>
  <si>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</si>
  <si>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</si>
  <si>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</si>
  <si>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</si>
  <si>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</si>
  <si>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</si>
  <si>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</si>
  <si>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</si>
  <si>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</si>
  <si>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</si>
  <si>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</si>
  <si>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</si>
  <si>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</si>
  <si>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</si>
  <si>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</si>
  <si>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</si>
  <si>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</si>
  <si>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</si>
  <si>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</si>
  <si>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</si>
  <si>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</si>
  <si>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</si>
  <si>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</si>
  <si>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</si>
  <si>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</si>
  <si>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</si>
  <si>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</si>
  <si>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</si>
  <si>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</si>
  <si>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</si>
  <si>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</si>
  <si>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</si>
  <si>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</si>
  <si>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</si>
  <si>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</si>
  <si>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</si>
  <si>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</si>
  <si>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</si>
  <si>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</si>
  <si>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</si>
  <si>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</si>
  <si>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</si>
  <si>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</si>
  <si>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</si>
  <si>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</si>
  <si>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</si>
  <si>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</si>
  <si>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</si>
  <si>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sent to abort TT under RFC CRQ000000546040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</si>
  <si>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</si>
  <si>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</si>
  <si>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</si>
  <si>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</si>
  <si>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</si>
  <si>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</si>
  <si>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</si>
  <si>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</si>
  <si>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</si>
  <si>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</si>
  <si>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</si>
  <si>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</si>
  <si>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</si>
  <si>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</si>
  <si>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</si>
  <si>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</si>
  <si>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</si>
  <si>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</si>
  <si>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</si>
  <si>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</si>
  <si>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</si>
  <si>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</si>
  <si>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</si>
  <si>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</si>
  <si>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</si>
  <si>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</si>
  <si>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</si>
  <si>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</si>
  <si>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</si>
  <si>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</si>
  <si>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</si>
  <si>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</si>
  <si>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</si>
  <si>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</si>
  <si>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</si>
  <si>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</si>
  <si>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</si>
  <si>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</si>
  <si>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</si>
  <si>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</si>
  <si>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</si>
  <si>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</si>
  <si>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</si>
  <si>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</si>
  <si>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</si>
  <si>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</si>
  <si>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</si>
  <si>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</si>
  <si>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</si>
  <si>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</si>
  <si>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</si>
  <si>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</si>
  <si>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</si>
  <si>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</si>
  <si>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</si>
  <si>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</si>
  <si>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</si>
  <si>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</si>
  <si>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</si>
  <si>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</si>
  <si>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</si>
  <si>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</si>
  <si>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</si>
  <si>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</si>
  <si>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</si>
  <si>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</si>
  <si>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</si>
  <si>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</si>
  <si>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</si>
  <si>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</si>
  <si>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</si>
  <si>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</si>
  <si>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</si>
  <si>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</si>
  <si>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</si>
  <si>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</si>
  <si>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</si>
  <si>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</si>
  <si>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</si>
  <si>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</si>
  <si>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</si>
  <si>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</si>
  <si>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</si>
  <si>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</si>
  <si>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</si>
  <si>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15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</si>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</sst>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tabSelected="1" topLeftCell="A202" workbookViewId="0">
      <selection activeCell="K15" sqref="K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328.56345381944266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45991.511879745369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45991.511879745369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45991.511879745369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45991.511879745369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45991.511879745369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45991.511879745369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45991.511879745369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45991.511879745369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45991.511879745369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45991.511879745369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45991.511879745369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45991.511879745369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45991.511879745369</v>
      </c>
      <c r="H15" s="126"/>
      <c r="I15" s="128" t="str">
        <f>IFERROR(VLOOKUP(D15,DB!A:F,6,0),"")</f>
        <v/>
      </c>
      <c r="J15" s="128" t="str">
        <f>IFERROR(VLOOKUP(D15,DB!A:G,7,0),"")</f>
        <v/>
      </c>
      <c r="K15" t="s">
        <v>39108</v>
      </c>
      <c r="L15" s="123" t="str">
        <f>IFERROR(VLOOKUP(D15,DB!A:I,9,0),"")</f>
        <v/>
      </c>
    </row>
    <row r="16" spans="1:15" s="61" customFormat="1" ht="15" customHeight="1">
      <c r="A16" s="129"/>
      <c r="B16" s="128" t="str">
        <f>IFERROR(VLOOKUP(D16,DB!A:K,11,0),"")</f>
        <v/>
      </c>
      <c r="C16" s="128"/>
      <c r="D16" s="56"/>
      <c r="E16" s="127"/>
      <c r="F16" s="126"/>
      <c r="G16" s="125">
        <f ca="1">IFERROR(NOW()-F16,"-")</f>
        <v>45991.511879745369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45991.511879745369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45991.511879745369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45991.511879745369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45991.511879745369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45991.511879745369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45991.511879745369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45991.511879745369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45991.511879745369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t="shared" ref="G25:G88" ca="1" si="1">IFERROR(NOW()-F25,"-")</f>
        <v>45991.511879513891</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t="shared" ca="1" si="1"/>
        <v>45991.511879513891</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t="shared" ca="1" si="1"/>
        <v>45991.511879513891</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t="shared" ca="1" si="1"/>
        <v>45991.511879513891</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t="shared" ca="1" si="1"/>
        <v>45991.511879513891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t="shared" ca="1" si="1"/>
        <v>45991.511879513891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t="shared" ca="1" si="1"/>
        <v>45991.511879513891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t="shared" ca="1" si="1"/>
        <v>45991.511879513891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t="shared" ca="1" si="1"/>
        <v>45991.511879513891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t="shared" ca="1" si="1"/>
        <v>45991.511879513891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t="shared" ca="1" si="1"/>
        <v>45991.511879513891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t="shared" ca="1" si="1"/>
        <v>45991.511879513891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t="shared" ca="1" si="1"/>
        <v>45991.511879513891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t="shared" ca="1" si="1"/>
        <v>45991.511879513891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t="shared" ca="1" si="1"/>
        <v>45991.511879513891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t="shared" ca="1" si="1"/>
        <v>45991.511879513891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t="shared" ca="1" si="1"/>
        <v>45991.511879513891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t="shared" ca="1" si="1"/>
        <v>45991.511879513891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t="shared" ca="1" si="1"/>
        <v>45991.511879513891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t="shared" ca="1" si="1"/>
        <v>45991.511879513891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t="shared" ca="1" si="1"/>
        <v>45991.511879513891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t="shared" ca="1" si="1"/>
        <v>45991.511879513891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t="shared" ca="1" si="1"/>
        <v>45991.511879513891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t="shared" ca="1" si="1"/>
        <v>45991.511879513891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t="shared" ca="1" si="1"/>
        <v>45991.511879513891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t="shared" ca="1" si="1"/>
        <v>45991.511879513891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t="shared" ca="1" si="1"/>
        <v>45991.511879513891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t="shared" ca="1" si="1"/>
        <v>45991.511879513891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t="shared" ca="1" si="1"/>
        <v>45991.511879513891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t="shared" ca="1" si="1"/>
        <v>45991.511879513891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t="shared" ca="1" si="1"/>
        <v>45991.511879513891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t="shared" ca="1" si="1"/>
        <v>45991.511879513891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t="shared" ca="1" si="1"/>
        <v>45991.511879513891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t="shared" ca="1" si="1"/>
        <v>45991.511879513891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t="shared" ca="1" si="1"/>
        <v>45991.511879513891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t="shared" ca="1" si="1"/>
        <v>45991.511879513891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t="shared" ca="1" si="1"/>
        <v>45991.511879513891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t="shared" ca="1" si="1"/>
        <v>45991.511879513891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t="shared" ca="1" si="1"/>
        <v>45991.511879513891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t="shared" ca="1" si="1"/>
        <v>45991.511879513891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t="shared" ca="1" si="1"/>
        <v>45991.511879513891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t="shared" ca="1" si="1"/>
        <v>45991.511879513891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t="shared" ca="1" si="1"/>
        <v>45991.511879513891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t="shared" ca="1" si="1"/>
        <v>45991.511879513891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t="shared" ca="1" si="1"/>
        <v>45991.511879513891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t="shared" ca="1" si="1"/>
        <v>45991.511879513891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t="shared" ca="1" si="1"/>
        <v>45991.511879513891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t="shared" ca="1" si="1"/>
        <v>45991.511879513891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t="shared" ca="1" si="1"/>
        <v>45991.511879513891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t="shared" ca="1" si="1"/>
        <v>45991.511879513891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t="shared" ca="1" si="1"/>
        <v>45991.511879513891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t="shared" ca="1" si="1"/>
        <v>45991.511879513891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t="shared" ca="1" si="1"/>
        <v>45991.511879513891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t="shared" ca="1" si="1"/>
        <v>45991.511879513891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t="shared" ca="1" si="1"/>
        <v>45991.511879513891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t="shared" ca="1" si="1"/>
        <v>45991.511879513891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t="shared" ca="1" si="1"/>
        <v>45991.511879513891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t="shared" ca="1" si="1"/>
        <v>45991.511879513891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t="shared" ca="1" si="1"/>
        <v>45991.511879513891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t="shared" ca="1" si="1"/>
        <v>45991.511879513891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t="shared" ca="1" si="1"/>
        <v>45991.511879513891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t="shared" ca="1" si="1"/>
        <v>45991.511879513891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t="shared" ca="1" si="1"/>
        <v>45991.511879513891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t="shared" ca="1" si="1"/>
        <v>45991.511879513891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t="shared" ref="G89:G152" ca="1" si="2">IFERROR(NOW()-F89,"-")</f>
        <v>45991.511879513891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t="shared" ca="1" si="2"/>
        <v>45991.511879513891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t="shared" ca="1" si="2"/>
        <v>45991.511879513891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t="shared" ca="1" si="2"/>
        <v>45991.511879513891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t="shared" ca="1" si="2"/>
        <v>45991.511879513891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t="shared" ca="1" si="2"/>
        <v>45991.511879513891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t="shared" ca="1" si="2"/>
        <v>45991.511879513891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t="shared" ca="1" si="2"/>
        <v>45991.511879513891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t="shared" ca="1" si="2"/>
        <v>45991.511879513891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t="shared" ca="1" si="2"/>
        <v>45991.511879513891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t="shared" ca="1" si="2"/>
        <v>45991.511879513891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t="shared" ca="1" si="2"/>
        <v>45991.511879513891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t="shared" ca="1" si="2"/>
        <v>45991.511879513891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t="shared" ca="1" si="2"/>
        <v>45991.511879513891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t="shared" ca="1" si="2"/>
        <v>45991.511879513891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t="shared" ca="1" si="2"/>
        <v>45991.511879513891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t="shared" ca="1" si="2"/>
        <v>45991.511879513891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t="shared" ca="1" si="2"/>
        <v>45991.511879513891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t="shared" ca="1" si="2"/>
        <v>45991.511879513891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t="shared" ca="1" si="2"/>
        <v>45991.511879513891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t="shared" ca="1" si="2"/>
        <v>45991.511879513891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t="shared" ca="1" si="2"/>
        <v>45991.511879513891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t="shared" ca="1" si="2"/>
        <v>45991.511879513891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t="shared" ca="1" si="2"/>
        <v>45991.511879513891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t="shared" ca="1" si="2"/>
        <v>45991.511879513891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t="shared" ca="1" si="2"/>
        <v>45991.511879513891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t="shared" ca="1" si="2"/>
        <v>45991.511879513891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t="shared" ca="1" si="2"/>
        <v>45991.511879513891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t="shared" ca="1" si="2"/>
        <v>45991.511879513891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t="shared" ca="1" si="2"/>
        <v>45991.511879513891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t="shared" ca="1" si="2"/>
        <v>45991.511879513891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t="shared" ca="1" si="2"/>
        <v>45991.511879513891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t="shared" ca="1" si="2"/>
        <v>45991.511879513891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t="shared" ca="1" si="2"/>
        <v>45991.511879513891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t="shared" ca="1" si="2"/>
        <v>45991.511879513891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t="shared" ca="1" si="2"/>
        <v>45991.511879513891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t="shared" ca="1" si="2"/>
        <v>45991.511879513891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t="shared" ca="1" si="2"/>
        <v>45991.511879513891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t="shared" ca="1" si="2"/>
        <v>45991.511879513891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t="shared" ca="1" si="2"/>
        <v>45991.511879513891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t="shared" ca="1" si="2"/>
        <v>45991.511879513891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t="shared" ca="1" si="2"/>
        <v>45991.511879513891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t="shared" ca="1" si="2"/>
        <v>45991.511879513891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t="shared" ca="1" si="2"/>
        <v>45991.511879513891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t="shared" ca="1" si="2"/>
        <v>45991.511879513891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t="shared" ca="1" si="2"/>
        <v>45991.511879513891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t="shared" ca="1" si="2"/>
        <v>45991.511879513891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t="shared" ca="1" si="2"/>
        <v>45991.511879513891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t="shared" ca="1" si="2"/>
        <v>45991.511879513891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t="shared" ca="1" si="2"/>
        <v>45991.511879513891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t="shared" ca="1" si="2"/>
        <v>45991.511879513891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t="shared" ca="1" si="2"/>
        <v>45991.511879513891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t="shared" ca="1" si="2"/>
        <v>45991.511879513891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t="shared" ca="1" si="2"/>
        <v>45991.511879513891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t="shared" ca="1" si="2"/>
        <v>45991.511879513891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t="shared" ca="1" si="2"/>
        <v>45991.511879513891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t="shared" ca="1" si="2"/>
        <v>45991.511879513891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t="shared" ca="1" si="2"/>
        <v>45991.511879513891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t="shared" ca="1" si="2"/>
        <v>45991.511879513891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t="shared" ca="1" si="2"/>
        <v>45991.511879513891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t="shared" ca="1" si="2"/>
        <v>45991.511879513891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t="shared" ca="1" si="2"/>
        <v>45991.511879513891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t="shared" ca="1" si="2"/>
        <v>45991.511879513891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t="shared" ca="1" si="2"/>
        <v>45991.511879513891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t="shared" ref="G153:G216" ca="1" si="3">IFERROR(NOW()-F153,"-")</f>
        <v>45991.511879513891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t="shared" ca="1" si="3"/>
        <v>45991.511879513891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t="shared" ca="1" si="3"/>
        <v>45991.511879513891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t="shared" ca="1" si="3"/>
        <v>45991.511879513891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t="shared" ca="1" si="3"/>
        <v>45991.511879513891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t="shared" ca="1" si="3"/>
        <v>45991.511879513891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t="shared" ca="1" si="3"/>
        <v>45991.511879513891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t="shared" ca="1" si="3"/>
        <v>45991.511879513891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t="shared" ca="1" si="3"/>
        <v>45991.511879513891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t="shared" ca="1" si="3"/>
        <v>45991.511879513891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t="shared" ca="1" si="3"/>
        <v>45991.511879513891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t="shared" ca="1" si="3"/>
        <v>45991.511879513891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t="shared" ca="1" si="3"/>
        <v>45991.511879513891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t="shared" ca="1" si="3"/>
        <v>45991.511879513891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t="shared" ca="1" si="3"/>
        <v>45991.511879513891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t="shared" ca="1" si="3"/>
        <v>45991.511879513891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t="shared" ca="1" si="3"/>
        <v>45991.511879513891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t="shared" ca="1" si="3"/>
        <v>45991.511879513891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t="shared" ca="1" si="3"/>
        <v>45991.511879513891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t="shared" ca="1" si="3"/>
        <v>45991.511879513891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t="shared" ca="1" si="3"/>
        <v>45991.511879513891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t="shared" ca="1" si="3"/>
        <v>45991.511879513891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t="shared" ca="1" si="3"/>
        <v>45991.511879513891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t="shared" ca="1" si="3"/>
        <v>45991.511879513891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t="shared" ca="1" si="3"/>
        <v>45991.511879513891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t="shared" ca="1" si="3"/>
        <v>45991.511879513891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t="shared" ca="1" si="3"/>
        <v>45991.511879513891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t="shared" ca="1" si="3"/>
        <v>45991.511879513891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t="shared" ca="1" si="3"/>
        <v>45991.511879513891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t="shared" ca="1" si="3"/>
        <v>45991.511879513891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t="shared" ca="1" si="3"/>
        <v>45991.511879513891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t="shared" ca="1" si="3"/>
        <v>45991.511879513891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t="shared" ca="1" si="3"/>
        <v>45991.511879513891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t="shared" ca="1" si="3"/>
        <v>45991.511879513891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t="shared" ca="1" si="3"/>
        <v>45991.511879513891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t="shared" ca="1" si="3"/>
        <v>45991.511879513891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t="shared" ca="1" si="3"/>
        <v>45991.511879513891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t="shared" ca="1" si="3"/>
        <v>45991.511879513891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t="shared" ca="1" si="3"/>
        <v>45991.511879513891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t="shared" ca="1" si="3"/>
        <v>45991.511879513891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t="shared" ca="1" si="3"/>
        <v>45991.511879513891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t="shared" ca="1" si="3"/>
        <v>45991.511879513891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t="shared" ca="1" si="3"/>
        <v>45991.511879513891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t="shared" ca="1" si="3"/>
        <v>45991.511879513891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t="shared" ca="1" si="3"/>
        <v>45991.511879513891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t="shared" ca="1" si="3"/>
        <v>45991.511879513891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t="shared" ca="1" si="3"/>
        <v>45991.511879513891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t="shared" ca="1" si="3"/>
        <v>45991.511879513891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t="shared" ca="1" si="3"/>
        <v>45991.511879513891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t="shared" ca="1" si="3"/>
        <v>45991.511879513891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t="shared" ca="1" si="3"/>
        <v>45991.511879513891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t="shared" ca="1" si="3"/>
        <v>45991.511879513891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t="shared" ca="1" si="3"/>
        <v>45991.511879513891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t="shared" ca="1" si="3"/>
        <v>45991.511879513891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t="shared" ca="1" si="3"/>
        <v>45991.511879513891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t="shared" ca="1" si="3"/>
        <v>45991.511879513891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t="shared" ca="1" si="3"/>
        <v>45991.511879513891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t="shared" ca="1" si="3"/>
        <v>45991.511879513891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t="shared" ca="1" si="3"/>
        <v>45991.511879513891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t="shared" ca="1" si="3"/>
        <v>45991.511879513891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t="shared" ca="1" si="3"/>
        <v>45991.511879513891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t="shared" ca="1" si="3"/>
        <v>45991.511879513891</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t="shared" ca="1" si="3"/>
        <v>45991.511879513891</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t="shared" ca="1" si="3"/>
        <v>45991.511879513891</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t="shared" ref="G217:G232" ca="1" si="4">IFERROR(NOW()-F217,"-")</f>
        <v>45991.511879513891</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t="shared" ca="1" si="4"/>
        <v>45991.511879513891</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t="shared" ca="1" si="4"/>
        <v>45991.511879513891</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t="shared" ca="1" si="4"/>
        <v>45991.511879513891</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t="shared" ca="1" si="4"/>
        <v>45991.511879513891</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t="shared" ca="1" si="4"/>
        <v>45991.511879513891</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t="shared" ca="1" si="4"/>
        <v>45991.511879513891</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t="shared" ca="1" si="4"/>
        <v>45991.511879513891</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t="shared" ca="1" si="4"/>
        <v>45991.511879513891</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t="shared" ca="1" si="4"/>
        <v>45991.511879513891</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t="shared" ca="1" si="4"/>
        <v>45991.511879513891</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t="shared" ca="1" si="4"/>
        <v>45991.511879513891</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t="shared" ca="1" si="4"/>
        <v>45991.511879513891</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t="shared" ca="1" si="4"/>
        <v>45991.511879513891</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t="shared" ca="1" si="4"/>
        <v>45991.511879513891</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t="shared" ca="1" si="4"/>
        <v>45991.511879513891</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923D0A51-2C4F-4924-92A9-3793A32C6925}"/>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166.51204178240732</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7.1244607638873276</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45991.511879745369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45991.511879745369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45991.511879745369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45991.511879745369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45991.511879745369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45991.511879745369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45991.511879745369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45991.511879745369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45991.511879745369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45991.511879745369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45991.511879745369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45991.511879745369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45991.511879745369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45991.511879745369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45991.511879745369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45991.511879745369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45991.511879745369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45991.511879745369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45991.511879745369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45991.511879745369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45991.511879745369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45991.511879745369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45991.511879745369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45991.511879745369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45991.511879745369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45991.511879745369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45991.511879745369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45991.511879745369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45991.511879745369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45991.511879745369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45991.511879745369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45991.511879745369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45991.511879745369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45991.511879745369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45991.511879745369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45991.511879745369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45991.511879745369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45991.511879745369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45991.511879745369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45991.511879745369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45991.511879745369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45991.511879745369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45991.511879745369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45991.511879745369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45991.511879745369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45991.511879745369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45991.511879745369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45991.511879745369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45991.511879745369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45991.511879745369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45991.511879745369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45991.511879745369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45991.511879745369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45991.511879745369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45991.511879745369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45991.511879745369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45991.511879745369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45991.511879745369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45991.511879745369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45991.511879745369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45991.511879745369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45991.511879745369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45991.511879745369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45991.511879745369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45991.511879745369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45991.511879745369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45991.511879745369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45991.511879745369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45991.511879745369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28190</v>
      </c>
      <c r="E2" s="18" t="s">
        <v>39106</v>
      </c>
      <c r="F2" s="151">
        <v>45991.468275462961</v>
      </c>
      <c r="G2" s="152">
        <f ca="1">IFERROR(NOW()-F2,"-")</f>
        <v>4.3604282407613937E-2</v>
      </c>
      <c r="H2" s="151">
        <v>45991.462627314817</v>
      </c>
      <c r="I2" s="19" t="str">
        <f>IFERROR(VLOOKUP(D2,DB!A:F,6,0),"")</f>
        <v>SCECO</v>
      </c>
      <c r="J2" s="18" t="str">
        <f>IFERROR(VLOOKUP(D2,DB!A:G,7,0),"")</f>
        <v>Dead</v>
      </c>
      <c r="K2" s="42" t="s">
        <v>39194</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45991.511879745369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45991.511879745369</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45991.511879745369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45991.511879745369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45991.511879745369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45991.511879745369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45991.511879745369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45991.511879745369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45991.511879745369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45991.511879745369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45991.511879745369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45991.511879745369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45991.511879745369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45991.511879745369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45991.511879745369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45991.511879745369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45991.511879745369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45991.511879745369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45991.511879745369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45991.511879745369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45991.511879745369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45991.511879745369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45991.511879745369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45991.511879745369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45991.511879745369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45991.511879745369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45991.511879745369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45991.511879745369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45991.511879745369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45991.511879745369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45991.511879745369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45991.511879745369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45991.511879745369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45991.511879745369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45991.511879745369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45991.511879745369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45991.511879745369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45991.511879745369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45991.511879745369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45991.511879745369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45991.511879745369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45991.511879745369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45991.511879745369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45991.511879745369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45991.511879745369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45991.511879745369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45991.511879745369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45991.511879745369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45991.511879745369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45991.511879745369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45991.511879745369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45991.511879745369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45991.511879745369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45991.511879745369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45991.511879745369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45991.511879745369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45991.511879745369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45991.511879745369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45991.511879745369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45991.511879745369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45991.511879745369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45991.511879745369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45991.511879745369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45991.511879745369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45991.511879745369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45991.511879745369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45991.511879745369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45991.511879745369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45991.511879745369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45991.511879745369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45991.511879745369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45991.511879745369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45991.511879745369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45991.511879745369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45991.511879745369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45991.511879745369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45991.511879745369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45991.511879745369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45991.511879745369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45991.511879745369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45991.511879745369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45991.511879745369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45991.511879745369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45991.511879745369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45991.511879745369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45991.511879745369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45991.511879745369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45991.511879745369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45991.511879745369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45991.511879745369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45991.511879745369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45991.511879745369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45991.511879745369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45991.511879745369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45991.511879745369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45991.511879745369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45991.511879745369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45991.511879745369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45991.511879745369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45991.511879745369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45991.511879745369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45991.511879745369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45991.511879745369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45991.511879745369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45991.511879745369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45991.511879745369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45991.511879745369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45991.511879745369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45991.511879745369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45991.511879745369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45991.511879745369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45991.511879745369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45991.511879745369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45991.511879745369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45991.511879745369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45991.511879745369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45991.511879745369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45991.511879745369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45991.511879745369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45991.511879745369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45991.511879745369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45991.511879745369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45991.511879745369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45991.511879745369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45991.511879745369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45991.511879745369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45991.511879745369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45991.511879745369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45991.511879745369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45991.511879745369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45991.511879745369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45991.511879745369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45991.511879745369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45991.511879745369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45991.511879745369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45991.511879745369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45991.511879745369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45991.511879745369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45991.511879745369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45991.511879745369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45991.511879745369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45991.511879745369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45991.511879745369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45991.511879745369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45991.511879745369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45991.511879745369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45991.511879745369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45991.511879745369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45991.511879745369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45991.511879745369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45991.511879745369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45991.511879745369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45991.511879745369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45991.511879745369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45991.511879745369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45991.511879745369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45991.511879745369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45991.511879745369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45991.511879745369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45991.511879745369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45991.511879745369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45991.511879745369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45991.511879745369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45991.511879745369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45991.511879745369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45991.511879745369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45991.511879745369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45991.511879745369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45991.511879745369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45991.511879745369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45991.511879745369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45991.511879745369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45991.511879745369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45991.511879745369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45991.511879745369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45991.511879745369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45991.511879745369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45991.511879745369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45991.511879745369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45991.511879745369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45991.511879745369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45991.511879745369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45991.511879745369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45991.511879745369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45991.511879745369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45991.511879745369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45991.511879745369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45991.511879745369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45991.511879745369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45991.511879745369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45991.511879745369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45991.511879745369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45991.511879745369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45991.511879745369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45991.511879745369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45991.511879745369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45991.511879745369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45991.511879745369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45991.511879745369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45991.511879745369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45991.511879745369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45991.511879745369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45991.511879745369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45991.511879745369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45991.511879745369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45991.511879745369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45991.511879745369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45991.511879745369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45991.511879745369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45991.511879745369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45991.511879745369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45991.511879745369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45991.511879745369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45991.511879745369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45991.511879745369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45991.511879745369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45991.511879745369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45991.511879745369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45991.511879745369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45991.511879745369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45991.511879745369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45991.511879745369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45991.511879745369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45991.511879745369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45991.511879745369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45991.511879745369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45991.511879745369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45991.511879745369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45991.511879745369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45991.511879745369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45991.511879745369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45991.511879745369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45991.511879745369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45991.511879745369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45991.511879745369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45991.511879745369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45991.511879745369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45991.511879745369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45991.511879745369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45991.511879745369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45991.511879745369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45991.511879745369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45991.511879745369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45991.511879745369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45991.511879745369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45991.511879745369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45991.511879745369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45991.511879745369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45991.511879745369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45991.511879745369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45991.511879745369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45991.511879745369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45991.511879745369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45991.511879745369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45991.511879745369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45991.511879745369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45991.511879745369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45991.511879745369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45991.511879745369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45991.511879745369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45991.511879745369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45991.511879745369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45991.511879745369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45991.511879745369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45991.511879745369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45991.511879745369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45991.511879745369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45991.511879745369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45991.511879745369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45991.511879745369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45991.511879745369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45991.511879745369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45991.511879745369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45991.511879745369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45991.511879745369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45991.511879745369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45991.511879745369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45991.511879745369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45991.511879745369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45991.511879745369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45991.511879745369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45991.511879745369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45991.511879745369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45991.511879745369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45991.511879745369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45991.511879745369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45991.511879745369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45991.511879745369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45991.511879745369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45991.511879745369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45991.511879745369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45991.511879745369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45991.511879745369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45991.511879745369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45991.511879745369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45991.511879745369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45991.511879745369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45991.511879745369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45991.511879745369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45991.511879745369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45991.511879745369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45991.511879745369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45991.511879745369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45991.511879745369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45991.511879745369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45991.511879745369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45991.511879745369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45991.511879745369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45991.511879745369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45991.511879745369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45991.511879745369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45991.511879745369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45991.511879745369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45991.511879745369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45991.511879745369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45991.511879745369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45991.511879745369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45991.511879745369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45991.511879745369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45991.511879745369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45991.511879745369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45991.511879745369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45991.511879745369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45991.511879745369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45991.511879745369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45991.511879745369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45991.511879745369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45991.511879745369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45991.511879745369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45991.511879745369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45991.511879745369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45991.511879745369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45991.511879745369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45991.511879745369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45991.511879745369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45991.511879745369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45991.511879745369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45991.511879745369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45991.511879745369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45991.511879745369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45991.511879745369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45991.511879745369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45991.511879745369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45991.511879745369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45991.511879745369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45991.511879745369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45991.511879745369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45991.511879745369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45991.511879745369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45991.511879745369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45991.511879745369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45991.511879745369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45991.511879745369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45991.511879745369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45991.511879745369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45991.511879745369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45991.511879745369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45991.511879745369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45991.511879745369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45991.511879745369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45991.511879745369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45991.511879745369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45991.511879745369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45991.511879745369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45991.511879745369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45991.511879745369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45991.511879745369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45991.511879745369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45991.511879745369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45991.511879745369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45991.511879745369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45991.511879745369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45991.511879745369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45991.511879745369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45991.511879745369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45991.511879745369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45991.511879745369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45991.511879745369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45991.511879745369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45991.511879745369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45991.511879745369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45991.511879745369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45991.511879745369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45991.511879745369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45991.511879745369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45991.511879745369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45991.511879745369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45991.511879745369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45991.511879745369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45991.511879745369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45991.511879745369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45991.511879745369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45991.511879745369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45991.511879745369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45991.511879745369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45991.511879745369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45991.511879745369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45991.511879745369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45991.511879745369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45991.511879745369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45991.511879745369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45991.511879745369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45991.511879745369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45991.511879745369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45991.511879745369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45991.511879745369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45991.511879745369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45991.511879745369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45991.511879745369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45991.511879745369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45991.511879745369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45991.511879745369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45991.511879745369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45991.511879745369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45991.511879745369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45991.511879745369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45991.511879745369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45991.511879745369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45991.511879745369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45991.511879745369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45991.511879745369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45991.511879745369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45991.511879745369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45991.511879745369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45991.511879745369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45991.511879745369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45991.511879745369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45991.511879745369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45991.511879745369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45991.511879745369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45991.511879745369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45991.511879745369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45991.511879745369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45991.511879745369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45991.511879745369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45991.511879745369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45991.511879745369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45991.511879745369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45991.511879745369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45991.511879745369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45991.511879745369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45991.511879745369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45991.511879745369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45991.511879745369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45991.511879745369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45991.511879745369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45991.511879745369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45991.511879745369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45991.511879745369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45991.511879745369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45991.511879745369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45991.511879745369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45991.511879745369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45991.511879745369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45991.511879745369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45991.511879745369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45991.511879745369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45991.511879745369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45991.511879745369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45991.511879745369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45991.511879745369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45991.511879745369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45991.511879745369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45991.511879745369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45991.511879745369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45991.511879745369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45991.511879745369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45991.511879745369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45991.511879745369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45991.511879745369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45991.511879745369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45991.511879745369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45991.511879745369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45991.511879745369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45991.511879745369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45991.511879745369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45991.511879745369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45991.511879745369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45991.511879745369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45991.511879745369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45991.511879745369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45991.511879745369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45991.511879745369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45991.511879745369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45991.511879745369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45991.511879745369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45991.511879745369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45991.511879745369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45991.511879745369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45991.511879745369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45991.511879745369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45991.511879745369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45991.511879745369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45991.511879745369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45991.511879745369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45991.511879745369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45991.511879745369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45991.511879745369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45991.511879745369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45991.511879745369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45991.511879745369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45991.511879745369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45991.511879745369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45991.511879745369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45991.511879745369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45991.511879745369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45991.511879745369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45991.511879745369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45991.511879745369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45991.511879745369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45991.511879745369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45991.511879745369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45991.511879745369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45991.511879745369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45991.511879745369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45991.511879745369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45991.511879745369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45991.511879745369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45991.511879745369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45991.511879745369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45991.511879745369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45991.511879745369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45991.511879745369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45991.511879745369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45991.511879745369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45991.511879745369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45991.511879745369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45991.511879745369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45991.511879745369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45991.511879745369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45991.511879745369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45991.511879745369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45991.511879745369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45991.511879745369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45991.511879745369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45991.511879745369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45991.511879745369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45991.511879745369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45991.511879745369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45991.511879745369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45991.511879745369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45991.511879745369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45991.511879745369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45991.511879745369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45991.511879745369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45991.511879745369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45991.511879745369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45991.511879745369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45991.511879745369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45991.511879745369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45991.511879745369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45991.511879745369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45991.511879745369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45991.511879745369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45991.511879745369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45991.511879745369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45991.511879745369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45991.511879745369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45991.511879745369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45991.511879745369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45991.511879745369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45991.511879745369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45991.511879745369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45991.511879745369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45991.511879745369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45991.511879745369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45991.511879745369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45991.511879745369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45991.511879745369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45991.511879745369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45991.511879745369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45991.511879745369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45991.511879745369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45991.511879745369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45991.511879745369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45991.511879745369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45991.511879745369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45991.511879745369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45991.511879745369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45991.511879745369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45991.511879745369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45991.511879745369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45991.511879745369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45991.511879745369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45991.511879745369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45991.511879745369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45991.511879745369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45991.511879745369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45991.511879745369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45991.511879745369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45991.511879745369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45991.511879745369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45991.511879745369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45991.511879745369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45991.511879745369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45991.511879745369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45991.511879745369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45991.511879745369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45991.511879745369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45991.511879745369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45991.511879745369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45991.511879745369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45991.511879745369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45991.511879745369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45991.511879745369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45991.511879745369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45991.511879745369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45991.511879745369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45991.511879745369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45991.511879745369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45991.511879745369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45991.511879745369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45991.511879745369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45991.511879745369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45991.511879745369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45991.511879745369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45991.511879745369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45991.511879745369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45991.511879745369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45991.511879745369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45991.511879745369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45991.511879745369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45991.511879745369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45991.511879745369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45991.511879745369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45991.511879745369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45991.511879745369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45991.511879745369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45991.511879745369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45991.511879745369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45991.511879745369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45991.511879745369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45991.511879745369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45991.511879745369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45991.511879745369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45991.511879745369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45991.511879745369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45991.511879745369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45991.511879745369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45991.511879745369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45991.511879745369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45991.511879745369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45991.511879745369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45991.511879745369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45991.511879745369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45991.511879745369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45991.511879745369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45991.511879745369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45991.511879745369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45991.511879745369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45991.511879745369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45991.511879745369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45991.511879745369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45991.511879745369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45991.511879745369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45991.511879745369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45991.511879745369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45991.511879745369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45991.511879745369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45991.511879745369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45991.511879745369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45991.511879745369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45991.511879745369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45991.511879745369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45991.511879745369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45991.511879745369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45991.511879745369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45991.511879745369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45991.511879745369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45991.511879745369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45991.511879745369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45991.511879745369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45991.511879745369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45991.511879745369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45991.511879745369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45991.511879745369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45991.511879745369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45991.511879745369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45991.511879745369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45991.511879745369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45991.511879745369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45991.511879745369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45991.511879745369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45991.511879745369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45991.511879745369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45991.511879745369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45991.511879745369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45991.511879745369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45991.511879745369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45991.511879745369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45991.511879745369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45991.511879745369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45991.511879745369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45991.511879745369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45991.511879745369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45991.511879745369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45991.511879745369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45991.511879745369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45991.511879745369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45991.511879745369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45991.511879745369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45991.511879745369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45991.511879745369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45991.511879745369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45991.511879745369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45991.511879745369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45991.511879745369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45991.511879745369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45991.511879745369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45991.511879745369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45991.511879745369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45991.511879745369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45991.511879745369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45991.511879745369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45991.511879745369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45991.511879745369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45991.511879745369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45991.511879745369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45991.511879745369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45991.511879745369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45991.511879745369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45991.511879745369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45991.511879745369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45991.511879745369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45991.511879745369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45991.511879745369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45991.511879745369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45991.511879745369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45991.511879745369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45991.511879745369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45991.511879745369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45991.511879745369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45991.511879745369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45991.511879745369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45991.511879745369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45991.511879745369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45991.511879745369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45991.511879745369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45991.511879745369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45991.511879745369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45991.511879745369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45991.511879745369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45991.511879745369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45991.511879745369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45991.511879745369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45991.511879745369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45991.511879745369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45991.511879745369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45991.511879745369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45991.511879745369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45991.511879745369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45991.511879745369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45991.511879745369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45991.511879745369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45991.511879745369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45991.511879745369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45991.511879745369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45991.511879745369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45991.511879745369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45991.511879745369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45991.511879745369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45991.511879745369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45991.511879745369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45991.511879745369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45991.511879745369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45991.511879745369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45991.511879745369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45991.511879745369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45991.511879745369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45991.511879745369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45991.511879745369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45991.511879745369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45991.511879745369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45991.511879745369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45991.511879745369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45991.511879745369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45991.511879745369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45991.511879745369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45991.511879745369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45991.511879745369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45991.511879745369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45991.511879745369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45991.511879745369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45991.511879745369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45991.511879745369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45991.511879745369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45991.511879745369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45991.511879745369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45991.511879745369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45991.511879745369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45991.511879745369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45991.511879745369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45991.511879745369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45991.511879745369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45991.511879745369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45991.511879745369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45991.511879745369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45991.511879745369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45991.511879745369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45991.511879745369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45991.511879745369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45991.511879745369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45991.511879745369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45991.511879745369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45991.511879745369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45991.511879745369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45991.511879745369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45991.511879745369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45991.511879745369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45991.511879745369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45991.511879745369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45991.511879745369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45991.511879745369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45991.511879745369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45991.511879745369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45991.511879745369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45991.511879745369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45991.511879745369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45991.511879745369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45991.511879745369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45991.511879745369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45991.511879745369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45991.511879745369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45991.511879745369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45991.511879745369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45991.511879745369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45991.511879745369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45991.511879745369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45991.511879745369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45991.511879745369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45991.511879745369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45991.511879745369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45991.511879745369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45991.511879745369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45991.511879745369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45991.511879745369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45991.511879745369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45991.511879745369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45991.511879745369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45991.511879745369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45991.511879745369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45991.511879745369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45991.511879745369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45991.511879745369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45991.511879745369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45991.511879745369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45991.511879745369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45991.511879745369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45991.511879745369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45991.511879745369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45991.511879745369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45991.511879745369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45991.511879745369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45991.511879745369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45991.511879745369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45991.511879745369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45991.511879745369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45991.511879745369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45991.511879745369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45991.511879745369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45991.511879745369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45991.511879745369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45991.511879745369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45991.511879745369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45991.511879745369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45991.511879745369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45991.511879745369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45991.511879745369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45991.511879745369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45991.511879745369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45991.511879745369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45991.511879745369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45991.511879745369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45991.511879745369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45991.511879745369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45991.511879745369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45991.511879745369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45991.511879745369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45991.511879745369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45991.511879745369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45991.511879745369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45991.511879745369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45991.511879745369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45991.511879745369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45991.511879745369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45991.511879745369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45991.511879745369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45991.511879745369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45991.511879745369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45991.511879745369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45991.511879745369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45991.511879745369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45991.511879745369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45991.511879745369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45991.511879745369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45991.511879745369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45991.511879745369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45991.511879745369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45991.511879745369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45991.511879745369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45991.511879745369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45991.511879745369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45991.511879745369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45991.511879745369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45991.511879745369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45991.511879745369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45991.511879745369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45991.511879745369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45991.511879745369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45991.511879745369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45991.511879745369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45991.511879745369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45991.511879745369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45991.511879745369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45991.511879745369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45991.511879745369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45991.511879745369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45991.511879745369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45991.511879745369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45991.511879745369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45991.511879745369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45991.511879745369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45991.511879745369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45991.511879745369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45991.511879745369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45991.511879745369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45991.511879745369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45991.511879745369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45991.511879745369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45991.511879745369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45991.511879745369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45991.511879745369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45991.511879745369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45991.511879745369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45991.511879745369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45991.511879745369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45991.511879745369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45991.511879745369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45991.511879745369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45991.511879745369</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288.03116215277259</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36" ca="1" si="0">IFERROR(NOW()-F3,"")</f>
        <v>45991.511879745369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45991.511879745369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45991.511879745369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45991.511879745369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45991.511879745369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45991.511879745369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45991.511879745369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45991.511879745369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45991.511879745369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45991.511879745369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45991.511879745369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45991.511879745369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45991.511879745369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45991.511879745369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45991.511879745369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45991.511879745369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45991.511879745369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45991.511879745369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45991.511879745369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45991.511879745369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45991.511879745369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45991.511879745369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45991.511879745369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45991.511879745369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45991.511879745369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45991.511879745369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45991.511879745369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45991.511879745369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45991.511879745369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45991.511879745369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45991.511879745369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45991.511879745369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45991.511879745369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45991.511879745369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45991.511879745369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45991.511879745369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45991.511879745369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45991.511879745369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45991.511879745369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45991.511879745369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45991.511879745369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45991.511879745369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45991.511879745369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45991.511879745369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45991.511879745369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45991.511879745369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45991.511879745369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45991.511879745369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45991.511879745369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45991.511879745369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45991.511879745369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45991.511879745369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45991.511879745369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45991.511879745369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45991.511879745369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45991.511879745369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45991.511879745369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45991.511879745369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45991.511879745369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45991.511879745369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45991.511879745369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45991.511879745369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45991.511879745369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45991.511879745369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45991.511879745369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45991.511879745369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45991.511879745369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45991.511879745369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45991.511879745369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45991.511879745369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45991.511879745369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45991.511879745369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45991.511879745369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45991.511879745369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45991.511879745369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45991.511879745369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45991.511879745369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45991.511879745369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45991.511879745369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45991.511879745369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45991.511879745369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45991.511879745369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45991.511879745369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45991.511879745369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45991.511879745369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45991.511879745369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45991.511879745369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45991.511879745369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45991.511879745369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45991.511879745369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45991.511879745369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45991.511879745369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45991.511879745369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45991.511879745369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45991.511879745369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45991.511879745369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45991.511879745369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45991.511879745369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45991.511879745369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45991.511879745369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45991.511879745369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45991.511879745369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45991.511879745369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45991.511879745369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45991.511879745369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45991.511879745369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45991.511879745369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45991.511879745369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45991.511879745369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45991.511879745369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45991.511879745369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45991.511879745369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45991.511879745369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45991.511879745369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45991.511879745369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45991.511879745369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45991.511879745369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45991.511879745369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45991.511879745369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45991.511879745369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45991.511879745369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45991.511879745369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45991.511879745369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45991.511879745369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45991.511879745369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45991.511879745369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45991.511879745369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45991.511879745369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45991.511879745369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45991.511879745369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45991.511879745369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45991.511879745369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45991.511879745369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45991.511879745369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45991.511879745369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45991.511879745369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45991.511879745369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45991.511879745369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45991.511879745369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45991.511879745369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45991.511879745369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45991.511879745369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45991.511879745369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45991.511879745369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45991.511879745369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45991.511879745369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45991.511879745369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45991.511879745369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45991.511879745369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45991.511879745369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45991.511879745369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45991.511879745369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45991.511879745369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45991.511879745369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45991.511879745369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45991.511879745369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45991.511879745369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45991.511879745369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45991.511879745369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45991.511879745369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45991.511879745369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45991.511879745369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45991.511879745369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45991.511879745369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45991.511879745369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45991.511879745369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45991.511879745369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45991.511879745369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45991.511879745369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45991.511879745369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45991.511879745369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45991.511879745369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45991.511879745369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45991.511879745369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45991.511879745369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45991.511879745369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45991.511879745369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45991.511879745369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45991.511879745369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45991.511879745369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45991.511879745369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45991.511879745369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45991.511879745369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45991.511879745369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45991.511879745369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45991.511879745369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45991.511879745369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45991.511879745369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45991.511879745369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45991.511879745369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45991.511879745369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45991.511879745369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45991.511879745369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45991.511879745369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45991.511879745369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45991.511879745369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45991.511879745369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45991.511879745369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45991.511879745369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45991.511879745369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45991.511879745369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45991.511879745369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45991.511879745369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45991.511879745369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45991.511879745369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45991.511879745369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45991.511879745369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45991.511879745369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45991.511879745369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45991.511879745369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45991.511879745369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45991.511879745369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45991.511879745369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45991.511879745369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45991.511879745369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45991.511879745369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45991.511879745369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45991.511879745369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45991.511879745369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45991.511879745369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45991.511879745369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45991.511879745369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45991.511879745369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45991.511879745369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45991.511879745369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45991.511879745369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45991.511879745369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45991.511879745369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45991.511879745369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45991.511879745369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45991.511879745369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45991.511879745369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45991.511879745369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45991.511879745369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45991.511879745369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45991.511879745369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45991.511879745369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45991.511879745369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45991.511879745369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45991.511879745369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45991.511879745369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45991.511879745369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45991.511879745369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45991.511879745369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45991.511879745369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45991.511879745369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45991.511879745369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45991.511879745369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45991.511879745369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45991.511879745369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45991.511879745369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45991.511879745369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45991.511879745369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45991.511879745369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45991.511879745369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45991.511879745369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45991.511879745369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45991.511879745369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45991.511879745369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45991.511879745369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45991.511879745369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45991.511879745369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45991.511879745369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45991.511879745369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45991.511879745369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45991.511879745369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45991.511879745369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45991.511879745369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45991.511879745369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45991.511879745369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45991.511879745369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45991.511879745369</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topLeftCell="A6"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99.679819560180476</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39186</v>
      </c>
      <c r="F3" s="38">
        <v>45926.188877314817</v>
      </c>
      <c r="G3" s="105">
        <f t="shared" ref="G3" ca="1" si="0">IFERROR(NOW()-F3,"")</f>
        <v>65.323002430552151</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39186</v>
      </c>
      <c r="F4" s="107">
        <v>45948.661111111112</v>
      </c>
      <c r="G4" s="108">
        <f t="shared" ref="G4" ca="1" si="1">IFERROR(NOW()-F4,"")</f>
        <v>42.850768634256383</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10.138581134255219</v>
      </c>
      <c r="H5" s="136">
        <v>45981.360798611109</v>
      </c>
      <c r="I5" s="106" t="str">
        <f>IFERROR(VLOOKUP(D5,DB!A:F,6,0),"")</f>
        <v>SCECO</v>
      </c>
      <c r="J5" s="106" t="str">
        <f>IFERROR(VLOOKUP(D5,DB!A:G,7,0),"")</f>
        <v>Dead</v>
      </c>
      <c r="K5" s="106" t="s">
        <v>39204</v>
      </c>
      <c r="L5" s="106" t="str">
        <f>IFERROR(VLOOKUP(D5,DB!A:I,9,0),"")</f>
        <v>Latis</v>
      </c>
    </row>
    <row r="6" spans="1:13" ht="30.75">
      <c r="A6" s="37" t="s">
        <v>39205</v>
      </c>
      <c r="B6" s="37" t="str">
        <f>IFERROR(VLOOKUP(D6,DB!A:K,11,0),"")</f>
        <v>R5</v>
      </c>
      <c r="C6" s="37">
        <v>1</v>
      </c>
      <c r="D6" s="106" t="s">
        <v>32138</v>
      </c>
      <c r="E6" s="37" t="s">
        <v>39106</v>
      </c>
      <c r="F6" s="38">
        <v>45990.979907407411</v>
      </c>
      <c r="G6" s="135">
        <f ca="1">IFERROR(NOW()-F6,"")</f>
        <v>0.53197233795799548</v>
      </c>
      <c r="H6" s="38">
        <v>45990.988067129627</v>
      </c>
      <c r="I6" s="37" t="str">
        <f>IFERROR(VLOOKUP(D6,DB!A:F,6,0),"")</f>
        <v>SCECO</v>
      </c>
      <c r="J6" s="37" t="str">
        <f>IFERROR(VLOOKUP(D6,DB!A:G,7,0),"")</f>
        <v>Dead</v>
      </c>
      <c r="K6" s="37" t="s">
        <v>39206</v>
      </c>
      <c r="L6" s="37" t="str">
        <f>IFERROR(VLOOKUP(D6,DB!A:I,9,0),"")</f>
        <v>Latis</v>
      </c>
    </row>
    <row r="7" spans="1:13">
      <c r="A7" s="37"/>
      <c r="B7" s="37" t="str">
        <f>IFERROR(VLOOKUP(D7,DB!A:K,11,0),"")</f>
        <v/>
      </c>
      <c r="C7" s="37"/>
      <c r="D7" s="106"/>
      <c r="E7" s="37"/>
      <c r="F7" s="38"/>
      <c r="G7" s="135">
        <f ca="1">IFERROR(NOW()-F7,"")</f>
        <v>45991.511879745369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45991.511879745369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45991.511879745369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45991.511879745369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45991.511879745369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45991.511879745369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45991.511879745369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45991.511879745369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45991.511879745369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45991.511879745369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45991.511879745369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45991.511879745369</v>
      </c>
      <c r="H18" s="38"/>
      <c r="I18" s="37" t="str">
        <f>IFERROR(VLOOKUP(D18,DB!A:F,6,0),"")</f>
        <v/>
      </c>
      <c r="J18" s="37" t="str">
        <f>IFERROR(VLOOKUP(D18,DB!A:G,7,0),"")</f>
        <v/>
      </c>
      <c r="K18" s="37"/>
      <c r="L18" s="37" t="str">
        <f>IFERROR(VLOOKUP(D18,DB!A:I,9,0),"")</f>
        <v/>
      </c>
    </row>
    <row r="19" spans="1:12">
      <c r="A19" s="37"/>
      <c r="B19" s="153" t="str">
        <f>IFERROR(VLOOKUP(D19,DB!A:K,11,0),"")</f>
        <v/>
      </c>
      <c r="C19" s="37"/>
      <c r="D19" s="37"/>
      <c r="E19" s="37"/>
      <c r="F19" s="38"/>
      <c r="G19" s="105">
        <f ca="1">IFERROR(NOW()-F19,"")</f>
        <v>45991.511879745369</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05">
        <f ca="1">IFERROR(NOW()-F20,"")</f>
        <v>45991.511879745369</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45991.511879745369</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45991.511879745369</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45991.511879745369</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45991.511879745369</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45991.511879745369</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45991.511879745369</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45991.511879745369</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ca="1">IFERROR(NOW()-F28,"")</f>
        <v>45991.511879745369</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45991.511879745369</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45991.511879745369</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45991.511879745369</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45991.511879745369</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45991.511879745369</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45991.511879745369</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45991.511879745369</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45991.511879745369</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45991.511879745369</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45991.511879745369</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45991.511879745369</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45991.511879745369</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45991.511879745369</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45991.511879745369</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45991.511879745369</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45991.511879745369</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45991.511879745369</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45991.511879745369</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45991.511879745369</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45991.511879745369</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45991.511879745369</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45991.511879745369</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45991.511879745369</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45991.511879745369</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45991.511879745369</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45991.511879745369</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45991.511879745369</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45991.511879745369</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45991.511879745369</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45991.511879745369</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45991.511879745369</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45991.511879745369</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45991.511879745369</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45991.511879745369</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45991.511879745369</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45991.511879745369</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45991.511879745369</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45991.511879745369</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45991.511879745369</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45991.511879745369</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45991.511879745369</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45991.511879745369</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45991.511879745369</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45991.511879745369</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45991.511879745369</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45991.511879745369</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45991.511879745369</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45991.511879745369</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45991.511879745369</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45991.511879745369</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45991.511879745369</v>
      </c>
      <c r="H79" s="38"/>
      <c r="I79" s="153" t="str">
        <f>IFERROR(VLOOKUP(D79,DB!A:F,6,0),"")</f>
        <v/>
      </c>
      <c r="J79" s="153" t="str">
        <f>IFERROR(VLOOKUP(D79,DB!A:G,7,0),"")</f>
        <v/>
      </c>
      <c r="K79" s="37"/>
      <c r="L79" s="153" t="str">
        <f>IFERROR(VLOOKUP(D79,DB!A:I,9,0),"")</f>
        <v/>
      </c>
    </row>
    <row r="80" spans="1:12">
      <c r="A80" s="154"/>
      <c r="B80" s="155" t="str">
        <f>IFERROR(VLOOKUP(D80,DB!A:K,11,0),"")</f>
        <v/>
      </c>
      <c r="C80" s="154"/>
      <c r="D80" s="154"/>
      <c r="E80" s="154"/>
      <c r="F80" s="156"/>
      <c r="G80" s="157">
        <f ca="1">IFERROR(NOW()-F80,"")</f>
        <v>45991.511879745369</v>
      </c>
      <c r="H80" s="156"/>
      <c r="I80" s="155" t="str">
        <f>IFERROR(VLOOKUP(D80,DB!A:F,6,0),"")</f>
        <v/>
      </c>
      <c r="J80" s="155" t="str">
        <f>IFERROR(VLOOKUP(D80,DB!A:G,7,0),"")</f>
        <v/>
      </c>
      <c r="K80" s="154"/>
      <c r="L80" s="155"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1</v>
      </c>
      <c r="D2" s="119" t="s">
        <v>33803</v>
      </c>
      <c r="E2" s="106" t="s">
        <v>39106</v>
      </c>
      <c r="F2" s="121"/>
      <c r="G2" s="72">
        <f ca="1">IFERROR(NOW()-F2,"-")</f>
        <v>45991.511879745369</v>
      </c>
      <c r="H2" s="121">
        <v>45991.296655092592</v>
      </c>
      <c r="I2" s="119" t="str">
        <f>IFERROR(VLOOKUP(D2,DB!A:F,6,0),"")</f>
        <v>Generator-SG</v>
      </c>
      <c r="J2" s="119" t="str">
        <f>IFERROR(VLOOKUP(D2,DB!A:G,7,0),"")</f>
        <v>Dead</v>
      </c>
      <c r="K2" s="122" t="s">
        <v>39208</v>
      </c>
      <c r="L2" s="137" t="str">
        <f>IFERROR(VLOOKUP(D2,DB!A:I,9,0),"")</f>
        <v>Latis</v>
      </c>
    </row>
    <row r="3" spans="1:16382" ht="31.5" customHeight="1">
      <c r="A3" s="118"/>
      <c r="B3" s="119" t="str">
        <f>IFERROR(VLOOKUP(D3,DB!A:K,11,0),"")</f>
        <v/>
      </c>
      <c r="C3" s="120"/>
      <c r="D3" s="158"/>
      <c r="E3" s="106"/>
      <c r="F3" s="121"/>
      <c r="G3" s="72">
        <f ca="1">IFERROR(NOW()-F3,"-")</f>
        <v>45991.511879745369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45991.511879745369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45991.511879745369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45991.511879745369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45991.511879745369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45991.511879745369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45991.511879745369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45991.511879745369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45991.511879745369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45991.511879745369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45991.511879745369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45991.511879745369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45991.511879745369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45991.511879745369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45991.511879745369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45991.511879745369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45991.511879745369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45991.511879745369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45991.511879745369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45991.511879745369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45991.511879745369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45991.511879745369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45991.511879745369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45991.511879745369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45991.511879745369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45991.511879745369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45991.511879745369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45991.511879745369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45991.511879745369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45991.511879745369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45991.511879745369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45991.511879745369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45991.511879745369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45991.511879745369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45991.511879745369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45991.511879745369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45991.511879745369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45991.511879745369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45991.511879745369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45991.511879745369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45991.511879745369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45991.511879745369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45991.511879745369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45991.511879745369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45991.511879745369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45991.511879745369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45991.511879745369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45991.511879745369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45991.511879745369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45991.511879745369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45991.511879745369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45991.511879745369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45991.511879745369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45991.511879745369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45991.511879745369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45991.511879745369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45991.511879745369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45991.511879745369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45991.511879745369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45991.511879745369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45991.511879745369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45991.511879745369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45991.511879745369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45991.511879745369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45991.511879745369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45991.511879745369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45991.511879745369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45991.511879745369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45991.511879745369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45991.511879745369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45991.511879745369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45991.511879745369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45991.511879745369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45991.511879745369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45991.511879745369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45991.511879745369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45991.511879745369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45991.511879745369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45991.511879745369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45991.511879745369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45991.511879745369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45991.511879745369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45991.511879745369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45991.511879745369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45991.511879745369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45991.511879745369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45991.511879745369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45991.511879745369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45991.511879745369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45991.511879745369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45991.511879745369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45991.511879745369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45991.511879745369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45991.511879745369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45991.511879745369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45991.511879745369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45991.511879745369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45991.511879745369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45991.511879745369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45991.511879745369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45991.511879745369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45991.511879745369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45991.511879745369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45991.511879745369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45991.511879745369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45991.511879745369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45991.511879745369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45991.511879745369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45991.511879745369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45991.511879745369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45991.511879745369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45991.511879745369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45991.511879745369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45991.511879745369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45991.511879745369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45991.511879745369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45991.511879745369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45991.511879745369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45991.511879745369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45991.511879745369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45991.511879745369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45991.511879745369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45991.511879745369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45991.511879745369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45991.511879745369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45991.511879745369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45991.511879745369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45991.511879745369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45991.511879745369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45991.511879745369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45991.511879745369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45991.511879745369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45991.511879745369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45991.511879745369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45991.511879745369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45991.511879745369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45991.511879745369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45991.511879745369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45991.511879745369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45991.511879745369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45991.511879745369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45991.511879745369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45991.511879745369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45991.511879745369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45991.511879745369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45991.511879745369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45991.511879745369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45991.511879745369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45991.511879745369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45991.511879745369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45991.511879745369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45991.511879745369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45991.511879745369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45991.511879745369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45991.511879745369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45991.511879745369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45991.511879745369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45991.511879745369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45991.511879745369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45991.511879745369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45991.511879745369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45991.511879745369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45991.511879745369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45991.511879745369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45991.511879745369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45991.511879745369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45991.511879745369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45991.511879745369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45991.511879745369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45991.511879745369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45991.511879745369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45991.511879745369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45991.511879745369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45991.511879745369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45991.511879745369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45991.511879745369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45991.511879745369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45991.511879745369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45991.511879745369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45991.511879745369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45991.511879745369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45991.511879745369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45991.511879745369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45991.511879745369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45991.511879745369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45991.511879745369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45991.511879745369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45991.511879745369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45991.511879745369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45991.511879745369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45991.511879745369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45991.511879745369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45991.511879745369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45991.511879745369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45991.511879745369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45991.511879745369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45991.511879745369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45991.511879745369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45991.511879745369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45991.511879745369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45991.511879745369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45991.511879745369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45991.511879745369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45991.511879745369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45991.511879745369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45991.511879745369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45991.511879745369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45991.511879745369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45991.511879745369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45991.511879745369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45991.511879745369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45991.511879745369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45991.511879745369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45991.511879745369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45991.511879745369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45991.511879745369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45991.511879745369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45991.511879745369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45991.511879745369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45991.511879745369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45991.511879745369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45991.511879745369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45991.511879745369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45991.511879745369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45991.511879745369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45991.511879745369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45991.511879745369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45991.511879745369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45991.511879745369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45991.511879745369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45991.511879745369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45991.511879745369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45991.511879745369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45991.511879745369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45991.511879745369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45991.511879745369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45991.511879745369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45991.511879745369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45991.511879745369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45991.511879745369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45991.511879745369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45991.511879745369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45991.511879745369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45991.511879745369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45991.511879745369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45991.511879745369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45991.511879745369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45991.511879745369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45991.511879745369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45991.511879745369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45991.511879745369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45991.511879745369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45991.511879745369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45991.511879745369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45991.511879745369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45991.511879745369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45991.511879745369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45991.511879745369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45991.511879745369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45991.511879745369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45991.511879745369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45991.511879745369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45991.511879745369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45991.511879745369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45991.511879745369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45991.511879745369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45991.511879745369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45991.511879745369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45991.511879745369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45991.511879745369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45991.511879745369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45991.511879745369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45991.511879745369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45991.511879745369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45991.511879745369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45991.511879745369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45991.511879745369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45991.511879745369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45991.511879745369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45991.511879745369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45991.511879745369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45991.511879745369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45991.511879745369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45991.511879745369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45991.511879745369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45991.511879745369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45991.511879745369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45991.511879745369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45991.511879745369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45991.511879745369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45991.511879745369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45991.511879745369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45991.511879745369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45991.511879745369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45991.511879745369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45991.511879745369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45991.511879745369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45991.511879745369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45991.511879745369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45991.511879745369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45991.511879745369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45991.511879745369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45991.511879745369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45991.511879745369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45991.511879745369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45991.511879745369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45991.511879745369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45991.511879745369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45991.511879745369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45991.511879745369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45991.511879745369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45991.511879745369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45991.511879745369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45991.511879745369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45991.511879745369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45991.511879745369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45991.511879745369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45991.511879745369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45991.511879745369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45991.511879745369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45991.511879745369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45991.511879745369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45991.511879745369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45991.511879745369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45991.511879745369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45991.511879745369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45991.511879745369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45991.511879745369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45991.511879745369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45991.511879745369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45991.511879745369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45991.511879745369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45991.511879745369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45991.511879745369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45991.511879745369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45991.511879745369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45991.511879745369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45991.511879745369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45991.511879745369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45991.511879745369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45991.511879745369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45991.511879745369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45991.511879745369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45991.511879745369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45991.511879745369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45991.511879745369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45991.511879745369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45991.511879745369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45991.511879745369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45991.511879745369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45991.511879745369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45991.511879745369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45991.511879745369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45991.511879745369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45991.511879745369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45991.511879745369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45991.511879745369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45991.511879745369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45991.511879745369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45991.511879745369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45991.511879745369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45991.511879745369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45991.511879745369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45991.511879745369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45991.511879745369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45991.511879745369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45991.511879745369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45991.511879745369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45991.511879745369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45991.511879745369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45991.511879745369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45991.511879745369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45991.511879745369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45991.511879745369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45991.511879745369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45991.511879745369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45991.511879745369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45991.511879745369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45991.511879745369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45991.511879745369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45991.511879745369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45991.511879745369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45991.511879745369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45991.511879745369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45991.511879745369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45991.511879745369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45991.511879745369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45991.511879745369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45991.511879745369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45991.511879745369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45991.511879745369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45991.511879745369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45991.511879745369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45991.511879745369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45991.511879745369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45991.511879745369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45991.511879745369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45991.511879745369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45991.511879745369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45991.511879745369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45991.511879745369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45991.511879745369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45991.511879745369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45991.511879745369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45991.511879745369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45991.511879745369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45991.511879745369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45991.511879745369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45991.511879745369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45991.511879745369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45991.511879745369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45991.511879745369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45991.511879745369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45991.511879745369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45991.511879745369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45991.511879745369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45991.511879745369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45991.511879745369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45991.511879745369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45991.511879745369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45991.511879745369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45991.511879745369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45991.511879745369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45991.511879745369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45991.511879745369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45991.511879745369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45991.511879745369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45991.511879745369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45991.511879745369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45991.511879745369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45991.511879745369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45991.511879745369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45991.511879745369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45991.511879745369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45991.511879745369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45991.511879745369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45991.511879745369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45991.511879745369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45991.511879745369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45991.511879745369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45991.511879745369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45991.511879745369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45991.511879745369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45991.511879745369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45991.511879745369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45991.511879745369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45991.511879745369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45991.511879745369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45991.511879745369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45991.511879745369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45991.511879745369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45991.511879745369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45991.511879745369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45991.511879745369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45991.511879745369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45991.511879745369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45991.511879745369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45991.511879745369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45991.511879745369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45991.511879745369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45991.511879745369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45991.511879745369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45991.511879745369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45991.511879745369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45991.511879745369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45991.511879745369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45991.511879745369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45991.511879745369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45991.511879745369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45991.511879745369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45991.511879745369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45991.511879745369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45991.511879745369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45991.511879745369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45991.511879745369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45991.511879745369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45991.511879745369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45991.511879745369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45991.511879745369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45991.511879745369</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45991.511879745369</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45991.511879745369</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45991.511879745369</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2025-11-30T09:18:50Z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